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5. 2026 glavna knjiga treba izbrisati nepotrebno\Financijski izvještaji\Izvještaji o izvršenju\Polugodišnji izvještaj o izvršenju\za objavu\"/>
    </mc:Choice>
  </mc:AlternateContent>
  <bookViews>
    <workbookView xWindow="0" yWindow="0" windowWidth="28800" windowHeight="11670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  <sheet name="POSEBNI IZVJEŠTAJI" sheetId="11" r:id="rId8"/>
  </sheets>
  <definedNames>
    <definedName name="_xlnm.Print_Area" localSheetId="1">' Račun prihoda i rashoda'!$B$1:$L$33</definedName>
    <definedName name="_xlnm.Print_Area" localSheetId="0">SAŽETAK!$B$1:$L$30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5" l="1"/>
  <c r="H10" i="5"/>
  <c r="J14" i="3" l="1"/>
  <c r="J10" i="1"/>
  <c r="D13" i="7"/>
  <c r="D14" i="7"/>
  <c r="D15" i="7" l="1"/>
  <c r="G23" i="7"/>
  <c r="G24" i="7"/>
  <c r="G25" i="7"/>
  <c r="E24" i="7"/>
  <c r="E23" i="7" s="1"/>
  <c r="F24" i="7"/>
  <c r="F23" i="7" s="1"/>
  <c r="D23" i="7"/>
  <c r="D24" i="7"/>
  <c r="G10" i="7"/>
  <c r="E8" i="7"/>
  <c r="F8" i="7"/>
  <c r="D8" i="7"/>
  <c r="D12" i="5"/>
  <c r="E12" i="5"/>
  <c r="F12" i="5"/>
  <c r="C12" i="5"/>
  <c r="H15" i="5"/>
  <c r="H16" i="5"/>
  <c r="D15" i="5"/>
  <c r="E15" i="5"/>
  <c r="F15" i="5"/>
  <c r="C15" i="5"/>
  <c r="D6" i="5"/>
  <c r="E6" i="5"/>
  <c r="D9" i="5"/>
  <c r="E9" i="5"/>
  <c r="F9" i="5"/>
  <c r="F6" i="5" s="1"/>
  <c r="C9" i="5"/>
  <c r="C7" i="5"/>
  <c r="C6" i="5" s="1"/>
  <c r="H11" i="3"/>
  <c r="I11" i="3"/>
  <c r="G11" i="3"/>
  <c r="L15" i="3"/>
  <c r="C7" i="8" l="1"/>
  <c r="C6" i="8" s="1"/>
  <c r="C13" i="5"/>
  <c r="G32" i="3"/>
  <c r="G31" i="3" s="1"/>
  <c r="G28" i="3"/>
  <c r="G25" i="3"/>
  <c r="G23" i="3"/>
  <c r="H13" i="3"/>
  <c r="H12" i="3" s="1"/>
  <c r="H10" i="3" s="1"/>
  <c r="G13" i="3"/>
  <c r="G12" i="3" s="1"/>
  <c r="G10" i="3" s="1"/>
  <c r="G15" i="1"/>
  <c r="G12" i="1"/>
  <c r="G22" i="3" l="1"/>
  <c r="G21" i="3" s="1"/>
  <c r="G20" i="3" s="1"/>
  <c r="G16" i="1"/>
  <c r="F15" i="7"/>
  <c r="G8" i="8" l="1"/>
  <c r="G8" i="5"/>
  <c r="G14" i="5"/>
  <c r="K13" i="1"/>
  <c r="K10" i="1"/>
  <c r="K26" i="3"/>
  <c r="K27" i="3"/>
  <c r="K29" i="3"/>
  <c r="K33" i="3"/>
  <c r="K14" i="3"/>
  <c r="G7" i="8" l="1"/>
  <c r="L26" i="3"/>
  <c r="L27" i="3"/>
  <c r="L29" i="3"/>
  <c r="L30" i="3"/>
  <c r="L33" i="3"/>
  <c r="J32" i="3"/>
  <c r="K32" i="3" s="1"/>
  <c r="J28" i="3"/>
  <c r="K28" i="3" s="1"/>
  <c r="J25" i="3"/>
  <c r="K25" i="3" s="1"/>
  <c r="J23" i="3"/>
  <c r="I32" i="3"/>
  <c r="I31" i="3" s="1"/>
  <c r="I28" i="3"/>
  <c r="I25" i="3"/>
  <c r="I23" i="3"/>
  <c r="H23" i="3"/>
  <c r="H22" i="3" s="1"/>
  <c r="H25" i="3"/>
  <c r="H28" i="3"/>
  <c r="H32" i="3"/>
  <c r="H31" i="3" s="1"/>
  <c r="G17" i="7"/>
  <c r="G18" i="7"/>
  <c r="G19" i="7"/>
  <c r="G20" i="7"/>
  <c r="G22" i="7"/>
  <c r="F21" i="7"/>
  <c r="F14" i="7" s="1"/>
  <c r="F13" i="7" s="1"/>
  <c r="E21" i="7"/>
  <c r="E15" i="7"/>
  <c r="E14" i="7" s="1"/>
  <c r="E13" i="7" s="1"/>
  <c r="D12" i="7"/>
  <c r="D11" i="7" s="1"/>
  <c r="D21" i="7"/>
  <c r="F7" i="8"/>
  <c r="F6" i="8" s="1"/>
  <c r="G6" i="8" s="1"/>
  <c r="E7" i="8"/>
  <c r="E6" i="8" s="1"/>
  <c r="D7" i="8"/>
  <c r="D6" i="8" s="1"/>
  <c r="H8" i="8"/>
  <c r="H7" i="8" s="1"/>
  <c r="H6" i="8" s="1"/>
  <c r="H14" i="5"/>
  <c r="F13" i="5"/>
  <c r="E13" i="5"/>
  <c r="D13" i="5"/>
  <c r="F7" i="5"/>
  <c r="G7" i="5" s="1"/>
  <c r="E7" i="5"/>
  <c r="D7" i="5"/>
  <c r="H8" i="5"/>
  <c r="L14" i="3"/>
  <c r="J13" i="3"/>
  <c r="K13" i="3" s="1"/>
  <c r="I13" i="3"/>
  <c r="I12" i="3" s="1"/>
  <c r="I10" i="3" s="1"/>
  <c r="L13" i="1"/>
  <c r="J15" i="1"/>
  <c r="K15" i="1" s="1"/>
  <c r="I15" i="1"/>
  <c r="I16" i="1" s="1"/>
  <c r="H15" i="1"/>
  <c r="H12" i="1"/>
  <c r="I12" i="1"/>
  <c r="J12" i="1"/>
  <c r="K12" i="1" s="1"/>
  <c r="H23" i="1"/>
  <c r="I23" i="1"/>
  <c r="J23" i="1"/>
  <c r="G23" i="1"/>
  <c r="L10" i="1"/>
  <c r="J22" i="3" l="1"/>
  <c r="E12" i="7"/>
  <c r="E11" i="7" s="1"/>
  <c r="L13" i="3"/>
  <c r="G21" i="7"/>
  <c r="G13" i="5"/>
  <c r="G6" i="5"/>
  <c r="H7" i="5"/>
  <c r="H13" i="5"/>
  <c r="L25" i="3"/>
  <c r="L28" i="3"/>
  <c r="J31" i="3"/>
  <c r="L31" i="3" s="1"/>
  <c r="I22" i="3"/>
  <c r="L32" i="3"/>
  <c r="H21" i="3"/>
  <c r="H20" i="3" s="1"/>
  <c r="J12" i="3"/>
  <c r="L12" i="1"/>
  <c r="H16" i="1"/>
  <c r="J16" i="1"/>
  <c r="J27" i="1" s="1"/>
  <c r="L15" i="1"/>
  <c r="G15" i="7"/>
  <c r="L12" i="3" l="1"/>
  <c r="J11" i="3"/>
  <c r="J21" i="3"/>
  <c r="G12" i="5"/>
  <c r="H12" i="5"/>
  <c r="H6" i="5"/>
  <c r="K31" i="3"/>
  <c r="I21" i="3"/>
  <c r="I20" i="3"/>
  <c r="K12" i="3"/>
  <c r="F12" i="7"/>
  <c r="F11" i="7" s="1"/>
  <c r="G14" i="7"/>
  <c r="G13" i="7" l="1"/>
  <c r="K22" i="3"/>
  <c r="L22" i="3"/>
  <c r="K11" i="3"/>
  <c r="J10" i="3"/>
  <c r="L11" i="3"/>
  <c r="G11" i="7"/>
  <c r="G12" i="7"/>
  <c r="K21" i="3" l="1"/>
  <c r="J20" i="3"/>
  <c r="L21" i="3"/>
  <c r="K10" i="3"/>
  <c r="L10" i="3"/>
  <c r="G9" i="7"/>
  <c r="G8" i="7"/>
  <c r="K20" i="3" l="1"/>
  <c r="L20" i="3"/>
</calcChain>
</file>

<file path=xl/sharedStrings.xml><?xml version="1.0" encoding="utf-8"?>
<sst xmlns="http://schemas.openxmlformats.org/spreadsheetml/2006/main" count="195" uniqueCount="94">
  <si>
    <t>PRIHODI UKUPNO</t>
  </si>
  <si>
    <t>RASHODI UKUPNO</t>
  </si>
  <si>
    <t>RAZLIKA - VIŠAK / MANJAK</t>
  </si>
  <si>
    <t>Prihodi poslovanja</t>
  </si>
  <si>
    <t>Rashodi poslovanja</t>
  </si>
  <si>
    <t>BROJČANA OZNAKA I NAZIV</t>
  </si>
  <si>
    <t>01 Opće javne usluge</t>
  </si>
  <si>
    <t>011 Izvršna i zakonodavna tijela, financijski i fiskalni poslovi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</si>
  <si>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</si>
  <si>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</si>
  <si>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</si>
  <si>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</si>
  <si>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</si>
  <si>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</si>
  <si>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</si>
  <si>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</si>
  <si>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PRIJENOS SREDSTAVA IZ PRETHODNE GODINE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</si>
  <si>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</si>
  <si>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</si>
  <si>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</si>
  <si>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</si>
  <si>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</si>
  <si>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</si>
  <si>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</si>
  <si>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</si>
  <si>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</si>
  <si>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</si>
  <si>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</si>
  <si>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</si>
  <si>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</si>
  <si>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</si>
  <si>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</si>
  <si>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</si>
  <si>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</si>
  <si>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</si>
  <si>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</si>
  <si>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</si>
  <si>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</si>
  <si>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</si>
  <si>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</si>
  <si>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</si>
  <si>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</si>
  <si>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</si>
  <si>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</si>
  <si>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</si>
  <si>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</si>
  <si>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</si>
  <si>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</si>
  <si>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</si>
  <si>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</si>
  <si>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</si>
  <si>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</si>
  <si>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</si>
  <si>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</si>
  <si>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</si>
  <si>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</si>
  <si>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</si>
  <si>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</si>
  <si>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</si>
  <si>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</si>
  <si>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Prihodi iz nadležnog proračuna za financiranje rashoda poslovanja</t>
  </si>
  <si>
    <t>Prihodi iz nadležnog proračuna i od HZZO-a temeljem ugovornih obveza</t>
  </si>
  <si>
    <t>Prihodi iz nadležnog proračuna za financiranje redovne djelatnosti proračunskih korisnika</t>
  </si>
  <si>
    <t>Rashodi za materijal i energiju</t>
  </si>
  <si>
    <t>Uredski materijal i ostali materijalni rashodi</t>
  </si>
  <si>
    <t>Rashodi za usluge</t>
  </si>
  <si>
    <t>Intelektualne i osobne usluge</t>
  </si>
  <si>
    <t>Računalne usluge</t>
  </si>
  <si>
    <t>Ostali nespomenuti rashodi poslovanja</t>
  </si>
  <si>
    <t>Naknade za rad predstavničkih i izvršnih tijela, povjerenstava i slično</t>
  </si>
  <si>
    <t>Financijski rashodi</t>
  </si>
  <si>
    <t>Ostali financijski rashodi</t>
  </si>
  <si>
    <t>Bankarske usluge i usluge platnog prometa</t>
  </si>
  <si>
    <t>02555</t>
  </si>
  <si>
    <t>Odbor za standarde financijskog izvještavanja</t>
  </si>
  <si>
    <t>Opći prihodi i primici</t>
  </si>
  <si>
    <t>Upravljanje sustavom javnih financija</t>
  </si>
  <si>
    <t>A907001</t>
  </si>
  <si>
    <t>Rad Odbora za standarde financijskog izvještavanja</t>
  </si>
  <si>
    <t xml:space="preserve">Financijski i fiskalni sustav </t>
  </si>
  <si>
    <t>– izvještaj o zaduživanju na domaćem i stranom tržištu novca i kapitala,</t>
  </si>
  <si>
    <t>POSEBNI IZVJEŠTAJI U POLUGODIŠNJEM IZVJEŠTAJU O IZVRŠENJU FINANCIJSKOG PLANA</t>
  </si>
  <si>
    <t>Sukladno čl. 46 Pravilnika o polugodišnjem i godišnjem izvještaju o izvršenju proračuna i financijskog plana posebni izvještaj je:</t>
  </si>
  <si>
    <t xml:space="preserve">OSTVARENJE/IZVRŠENJE 
1.-6.2025. </t>
  </si>
  <si>
    <t>IZVRŠENJE FINANCIJSKOG PLANA ODBORA ZA STANDARDE FINANCIJSOG IZVJEŠTAVANJA
ZA PRVO POLUGODIŠTE 2026. GODINE</t>
  </si>
  <si>
    <t>Odbor za standarde financijskog izvještavanja u prvom polugodištu 2026. godine nema evidentiranih poslovnih događaja koji bi se iskazali u navedenom izvještaju.</t>
  </si>
  <si>
    <t>IZVORNI PLAN ILI REBALANS 2026.*</t>
  </si>
  <si>
    <t>TEKUĆI PLAN 2026.*</t>
  </si>
  <si>
    <t xml:space="preserve">OSTVARENJE/IZVRŠENJE 
1.-6.2026. </t>
  </si>
  <si>
    <t xml:space="preserve"> IZVRŠENJE 
1.-6.2026. </t>
  </si>
  <si>
    <t>Pomoći iz inozemstva i od subjekta unutar općeg proračuna</t>
  </si>
  <si>
    <t>5 Pomoći</t>
  </si>
  <si>
    <t>51 Pomoći EU</t>
  </si>
  <si>
    <t>Programi Unije - predfinanciranje iz izvora 11 Opći prihodi i primici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</si>
</sst>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gency FB"/>
      <family val="2"/>
    </font>
    <font>
      <b/>
      <sz val="13"/>
      <color theme="1"/>
      <name val="Calibri"/>
      <family val="2"/>
      <charset val="238"/>
      <scheme val="minor"/>
    </font>
    <font>
      <sz val="12"/>
      <color rgb="FF231F20"/>
      <name val="Calibri"/>
      <family val="2"/>
      <charset val="238"/>
      <scheme val="minor"/>
    </font>
    <font>
      <sz val="11"/>
      <color theme="1"/>
      <name val="Calibri  "/>
      <charset val="238"/>
    </font>
    <font>
      <b/>
      <sz val="12"/>
      <color rgb="FF231F20"/>
      <name val="Calibri  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7">
    <xf numFmtId="0" fontId="0" fillId="0" borderId="0" xfId="0"/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 applyProtection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NumberFormat="1" applyFont="1" applyFill="1" applyBorder="1" applyAlignment="1" applyProtection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3" fontId="5" fillId="3" borderId="3" xfId="0" applyNumberFormat="1" applyFont="1" applyFill="1" applyBorder="1" applyAlignment="1">
      <alignment horizontal="right"/>
    </xf>
    <xf numFmtId="0" fontId="15" fillId="3" borderId="3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3" fontId="3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0" fillId="3" borderId="0" xfId="0" applyFill="1" applyAlignment="1">
      <alignment horizontal="left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3" fontId="3" fillId="0" borderId="3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 applyProtection="1">
      <alignment vertical="center"/>
    </xf>
    <xf numFmtId="3" fontId="9" fillId="3" borderId="3" xfId="0" applyNumberFormat="1" applyFont="1" applyFill="1" applyBorder="1" applyAlignment="1" applyProtection="1">
      <alignment vertical="center"/>
    </xf>
    <xf numFmtId="3" fontId="3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 applyProtection="1">
      <alignment horizontal="right" wrapText="1"/>
    </xf>
    <xf numFmtId="0" fontId="7" fillId="2" borderId="3" xfId="0" applyNumberFormat="1" applyFont="1" applyFill="1" applyBorder="1" applyAlignment="1" applyProtection="1">
      <alignment horizontal="left" vertical="center"/>
    </xf>
    <xf numFmtId="4" fontId="6" fillId="2" borderId="3" xfId="0" applyNumberFormat="1" applyFont="1" applyFill="1" applyBorder="1" applyAlignment="1"/>
    <xf numFmtId="4" fontId="20" fillId="0" borderId="3" xfId="0" applyNumberFormat="1" applyFont="1" applyBorder="1"/>
    <xf numFmtId="4" fontId="21" fillId="0" borderId="3" xfId="0" applyNumberFormat="1" applyFont="1" applyBorder="1"/>
    <xf numFmtId="3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3" fontId="6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3" fontId="22" fillId="2" borderId="4" xfId="0" applyNumberFormat="1" applyFont="1" applyFill="1" applyBorder="1" applyAlignment="1">
      <alignment horizontal="right"/>
    </xf>
    <xf numFmtId="4" fontId="22" fillId="2" borderId="3" xfId="0" applyNumberFormat="1" applyFont="1" applyFill="1" applyBorder="1" applyAlignment="1">
      <alignment horizontal="right"/>
    </xf>
    <xf numFmtId="0" fontId="19" fillId="2" borderId="3" xfId="0" applyNumberFormat="1" applyFont="1" applyFill="1" applyBorder="1" applyAlignment="1" applyProtection="1">
      <alignment horizontal="left" vertical="center" wrapText="1"/>
    </xf>
    <xf numFmtId="3" fontId="19" fillId="2" borderId="4" xfId="0" applyNumberFormat="1" applyFont="1" applyFill="1" applyBorder="1" applyAlignment="1">
      <alignment horizontal="right"/>
    </xf>
    <xf numFmtId="4" fontId="19" fillId="2" borderId="3" xfId="0" applyNumberFormat="1" applyFont="1" applyFill="1" applyBorder="1" applyAlignment="1">
      <alignment horizontal="right"/>
    </xf>
    <xf numFmtId="4" fontId="24" fillId="0" borderId="3" xfId="0" applyNumberFormat="1" applyFont="1" applyBorder="1"/>
    <xf numFmtId="0" fontId="25" fillId="0" borderId="0" xfId="0" applyFont="1"/>
    <xf numFmtId="4" fontId="9" fillId="2" borderId="3" xfId="0" applyNumberFormat="1" applyFont="1" applyFill="1" applyBorder="1" applyAlignment="1" applyProtection="1">
      <alignment vertical="center" wrapText="1"/>
    </xf>
    <xf numFmtId="0" fontId="18" fillId="0" borderId="4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8" fillId="2" borderId="4" xfId="0" quotePrefix="1" applyFont="1" applyFill="1" applyBorder="1" applyAlignment="1">
      <alignment horizontal="left" vertical="center"/>
    </xf>
    <xf numFmtId="0" fontId="7" fillId="2" borderId="4" xfId="0" quotePrefix="1" applyFont="1" applyFill="1" applyBorder="1" applyAlignment="1">
      <alignment horizontal="left" vertical="center" wrapText="1"/>
    </xf>
    <xf numFmtId="0" fontId="7" fillId="2" borderId="4" xfId="0" quotePrefix="1" applyFont="1" applyFill="1" applyBorder="1" applyAlignment="1">
      <alignment horizontal="left" vertical="center"/>
    </xf>
    <xf numFmtId="0" fontId="7" fillId="2" borderId="4" xfId="0" applyNumberFormat="1" applyFont="1" applyFill="1" applyBorder="1" applyAlignment="1" applyProtection="1">
      <alignment vertical="center" wrapText="1"/>
    </xf>
    <xf numFmtId="0" fontId="6" fillId="2" borderId="3" xfId="0" quotePrefix="1" applyNumberFormat="1" applyFont="1" applyFill="1" applyBorder="1" applyAlignment="1" applyProtection="1">
      <alignment horizontal="left" vertical="center" wrapText="1"/>
    </xf>
    <xf numFmtId="0" fontId="22" fillId="2" borderId="3" xfId="0" applyNumberFormat="1" applyFont="1" applyFill="1" applyBorder="1" applyAlignment="1" applyProtection="1">
      <alignment horizontal="left" vertical="center" wrapText="1"/>
    </xf>
    <xf numFmtId="0" fontId="6" fillId="3" borderId="3" xfId="0" quotePrefix="1" applyFont="1" applyFill="1" applyBorder="1" applyAlignment="1">
      <alignment horizontal="right" wrapText="1"/>
    </xf>
    <xf numFmtId="0" fontId="9" fillId="0" borderId="3" xfId="0" applyNumberFormat="1" applyFont="1" applyFill="1" applyBorder="1" applyAlignment="1" applyProtection="1">
      <alignment horizontal="right" vertical="center" wrapText="1"/>
    </xf>
    <xf numFmtId="0" fontId="7" fillId="0" borderId="3" xfId="0" applyNumberFormat="1" applyFont="1" applyFill="1" applyBorder="1" applyAlignment="1" applyProtection="1">
      <alignment horizontal="right" vertical="center" wrapText="1"/>
    </xf>
    <xf numFmtId="0" fontId="6" fillId="3" borderId="3" xfId="0" applyNumberFormat="1" applyFont="1" applyFill="1" applyBorder="1" applyAlignment="1" applyProtection="1">
      <alignment horizontal="right" vertical="center" wrapText="1"/>
    </xf>
    <xf numFmtId="0" fontId="7" fillId="3" borderId="3" xfId="0" applyNumberFormat="1" applyFont="1" applyFill="1" applyBorder="1" applyAlignment="1" applyProtection="1">
      <alignment horizontal="right" wrapText="1"/>
    </xf>
    <xf numFmtId="0" fontId="26" fillId="0" borderId="0" xfId="0" applyFont="1" applyAlignment="1">
      <alignment horizontal="center"/>
    </xf>
    <xf numFmtId="0" fontId="0" fillId="0" borderId="0" xfId="0" applyAlignment="1">
      <alignment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/>
    <xf numFmtId="0" fontId="29" fillId="0" borderId="0" xfId="0" applyFont="1" applyAlignment="1">
      <alignment horizontal="left" vertical="center" wrapText="1"/>
    </xf>
    <xf numFmtId="0" fontId="6" fillId="3" borderId="3" xfId="0" quotePrefix="1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right" wrapText="1"/>
    </xf>
    <xf numFmtId="0" fontId="7" fillId="2" borderId="3" xfId="0" applyFont="1" applyFill="1" applyBorder="1" applyAlignment="1">
      <alignment horizontal="left" vertical="center" wrapText="1"/>
    </xf>
    <xf numFmtId="3" fontId="20" fillId="0" borderId="3" xfId="0" applyNumberFormat="1" applyFont="1" applyBorder="1"/>
    <xf numFmtId="3" fontId="20" fillId="0" borderId="3" xfId="0" applyNumberFormat="1" applyFont="1" applyBorder="1" applyAlignment="1">
      <alignment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5" fillId="3" borderId="2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19" fillId="2" borderId="4" xfId="0" applyNumberFormat="1" applyFont="1" applyFill="1" applyBorder="1" applyAlignment="1">
      <alignment horizontal="right"/>
    </xf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9"/>
  <sheetViews>
    <sheetView tabSelected="1" zoomScaleNormal="100" workbookViewId="0">
      <selection activeCell="J12" sqref="J12"/>
    </sheetView>
  </sheetViews>
  <sheetFormatPr defaultRowHeight="1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>
      <c r="B1" s="117" t="s">
        <v>84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35"/>
    </row>
    <row r="2" spans="2:13" ht="18" customHeight="1">
      <c r="B2" s="2"/>
      <c r="C2" s="2"/>
      <c r="D2" s="2"/>
      <c r="E2" s="2"/>
      <c r="F2" s="2"/>
      <c r="G2" s="18"/>
      <c r="H2" s="2"/>
      <c r="I2" s="18"/>
      <c r="J2" s="2"/>
      <c r="K2" s="2"/>
      <c r="L2" s="18"/>
      <c r="M2" s="2"/>
    </row>
    <row r="3" spans="2:13" ht="15.75" customHeight="1">
      <c r="B3" s="117" t="s">
        <v>11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34"/>
    </row>
    <row r="4" spans="2:13" ht="18">
      <c r="B4" s="2"/>
      <c r="C4" s="2"/>
      <c r="D4" s="2"/>
      <c r="E4" s="2"/>
      <c r="F4" s="2"/>
      <c r="G4" s="18"/>
      <c r="H4" s="2"/>
      <c r="I4" s="18"/>
      <c r="J4" s="2"/>
      <c r="K4" s="2"/>
      <c r="L4" s="18"/>
      <c r="M4" s="3"/>
    </row>
    <row r="5" spans="2:13" ht="18" customHeight="1">
      <c r="B5" s="117" t="s">
        <v>51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33"/>
    </row>
    <row r="6" spans="2:13" ht="18" customHeight="1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33"/>
    </row>
    <row r="7" spans="2:13" ht="18" customHeight="1">
      <c r="B7" s="124" t="s">
        <v>59</v>
      </c>
      <c r="C7" s="124"/>
      <c r="D7" s="124"/>
      <c r="E7" s="124"/>
      <c r="F7" s="124"/>
      <c r="G7" s="4"/>
      <c r="H7" s="5"/>
      <c r="I7" s="5"/>
      <c r="J7" s="5"/>
      <c r="K7" s="38"/>
      <c r="L7" s="38"/>
    </row>
    <row r="8" spans="2:13" ht="25.5">
      <c r="B8" s="121" t="s">
        <v>5</v>
      </c>
      <c r="C8" s="121"/>
      <c r="D8" s="121"/>
      <c r="E8" s="121"/>
      <c r="F8" s="121"/>
      <c r="G8" s="36" t="s">
        <v>83</v>
      </c>
      <c r="H8" s="36" t="s">
        <v>86</v>
      </c>
      <c r="I8" s="36" t="s">
        <v>87</v>
      </c>
      <c r="J8" s="36" t="s">
        <v>88</v>
      </c>
      <c r="K8" s="36" t="s">
        <v>25</v>
      </c>
      <c r="L8" s="36" t="s">
        <v>49</v>
      </c>
    </row>
    <row r="9" spans="2:13">
      <c r="B9" s="122">
        <v>1</v>
      </c>
      <c r="C9" s="122"/>
      <c r="D9" s="122"/>
      <c r="E9" s="122"/>
      <c r="F9" s="123"/>
      <c r="G9" s="42">
        <v>2</v>
      </c>
      <c r="H9" s="41">
        <v>3</v>
      </c>
      <c r="I9" s="41">
        <v>4</v>
      </c>
      <c r="J9" s="41">
        <v>5</v>
      </c>
      <c r="K9" s="41" t="s">
        <v>32</v>
      </c>
      <c r="L9" s="41" t="s">
        <v>33</v>
      </c>
    </row>
    <row r="10" spans="2:13">
      <c r="B10" s="116" t="s">
        <v>27</v>
      </c>
      <c r="C10" s="112"/>
      <c r="D10" s="112"/>
      <c r="E10" s="112"/>
      <c r="F10" s="108"/>
      <c r="G10" s="60">
        <v>25330.12</v>
      </c>
      <c r="H10" s="59">
        <v>87998</v>
      </c>
      <c r="I10" s="59">
        <v>87998</v>
      </c>
      <c r="J10" s="60">
        <f>23839.7+460</f>
        <v>24299.7</v>
      </c>
      <c r="K10" s="60">
        <f>+J10/G10*100</f>
        <v>95.932036642542556</v>
      </c>
      <c r="L10" s="60">
        <f>J10/I10*100</f>
        <v>27.61392304370554</v>
      </c>
    </row>
    <row r="11" spans="2:13">
      <c r="B11" s="120" t="s">
        <v>26</v>
      </c>
      <c r="C11" s="108"/>
      <c r="D11" s="108"/>
      <c r="E11" s="108"/>
      <c r="F11" s="108"/>
      <c r="G11" s="59">
        <v>0</v>
      </c>
      <c r="H11" s="59">
        <v>0</v>
      </c>
      <c r="I11" s="59">
        <v>0</v>
      </c>
      <c r="J11" s="59">
        <v>0</v>
      </c>
      <c r="K11" s="23"/>
      <c r="L11" s="59"/>
    </row>
    <row r="12" spans="2:13">
      <c r="B12" s="118" t="s">
        <v>0</v>
      </c>
      <c r="C12" s="110"/>
      <c r="D12" s="110"/>
      <c r="E12" s="110"/>
      <c r="F12" s="119"/>
      <c r="G12" s="61">
        <f t="shared" ref="G12" si="0">+G10+G11</f>
        <v>25330.12</v>
      </c>
      <c r="H12" s="62">
        <f t="shared" ref="H12:J12" si="1">+H10+H11</f>
        <v>87998</v>
      </c>
      <c r="I12" s="62">
        <f t="shared" si="1"/>
        <v>87998</v>
      </c>
      <c r="J12" s="61">
        <f t="shared" si="1"/>
        <v>24299.7</v>
      </c>
      <c r="K12" s="64">
        <f>+J12/G12*100</f>
        <v>95.932036642542556</v>
      </c>
      <c r="L12" s="64">
        <f>+J12/I12*100</f>
        <v>27.61392304370554</v>
      </c>
    </row>
    <row r="13" spans="2:13">
      <c r="B13" s="111" t="s">
        <v>28</v>
      </c>
      <c r="C13" s="112"/>
      <c r="D13" s="112"/>
      <c r="E13" s="112"/>
      <c r="F13" s="112"/>
      <c r="G13" s="60">
        <v>25330.12</v>
      </c>
      <c r="H13" s="59">
        <v>87998</v>
      </c>
      <c r="I13" s="59">
        <v>87998</v>
      </c>
      <c r="J13" s="60">
        <v>24299.7</v>
      </c>
      <c r="K13" s="65">
        <f>+J13/G13*100</f>
        <v>95.932036642542556</v>
      </c>
      <c r="L13" s="65">
        <f>+J13/I13*100</f>
        <v>27.61392304370554</v>
      </c>
    </row>
    <row r="14" spans="2:13">
      <c r="B14" s="107" t="s">
        <v>29</v>
      </c>
      <c r="C14" s="108"/>
      <c r="D14" s="108"/>
      <c r="E14" s="108"/>
      <c r="F14" s="108"/>
      <c r="G14" s="63">
        <v>0</v>
      </c>
      <c r="H14" s="63">
        <v>0</v>
      </c>
      <c r="I14" s="63">
        <v>0</v>
      </c>
      <c r="J14" s="63">
        <v>0</v>
      </c>
      <c r="K14" s="24"/>
      <c r="L14" s="24"/>
    </row>
    <row r="15" spans="2:13">
      <c r="B15" s="27" t="s">
        <v>1</v>
      </c>
      <c r="C15" s="28"/>
      <c r="D15" s="28"/>
      <c r="E15" s="28"/>
      <c r="F15" s="28"/>
      <c r="G15" s="64">
        <f>+G13+G14</f>
        <v>25330.12</v>
      </c>
      <c r="H15" s="22">
        <f>+H13+H14</f>
        <v>87998</v>
      </c>
      <c r="I15" s="22">
        <f>+I13+I14</f>
        <v>87998</v>
      </c>
      <c r="J15" s="64">
        <f>+J13+J14</f>
        <v>24299.7</v>
      </c>
      <c r="K15" s="64">
        <f>+J15/G15*100</f>
        <v>95.932036642542556</v>
      </c>
      <c r="L15" s="64">
        <f>+J15/I15*100</f>
        <v>27.61392304370554</v>
      </c>
    </row>
    <row r="16" spans="2:13">
      <c r="B16" s="109" t="s">
        <v>2</v>
      </c>
      <c r="C16" s="110"/>
      <c r="D16" s="110"/>
      <c r="E16" s="110"/>
      <c r="F16" s="110"/>
      <c r="G16" s="26">
        <f>+G12-G15</f>
        <v>0</v>
      </c>
      <c r="H16" s="26">
        <f>+H12-H15</f>
        <v>0</v>
      </c>
      <c r="I16" s="26">
        <f>+I12-I15</f>
        <v>0</v>
      </c>
      <c r="J16" s="102">
        <f>+J12-J15</f>
        <v>0</v>
      </c>
      <c r="K16" s="26"/>
      <c r="L16" s="26"/>
    </row>
    <row r="17" spans="1:49" ht="18">
      <c r="B17" s="18"/>
      <c r="C17" s="17"/>
      <c r="D17" s="17"/>
      <c r="E17" s="17"/>
      <c r="F17" s="17"/>
      <c r="G17" s="17"/>
      <c r="H17" s="17"/>
      <c r="I17" s="17"/>
      <c r="J17" s="17"/>
      <c r="K17" s="1"/>
      <c r="L17" s="1"/>
      <c r="M17" s="1"/>
    </row>
    <row r="18" spans="1:49" ht="18" customHeight="1">
      <c r="B18" s="124" t="s">
        <v>56</v>
      </c>
      <c r="C18" s="124"/>
      <c r="D18" s="124"/>
      <c r="E18" s="124"/>
      <c r="F18" s="124"/>
      <c r="G18" s="17"/>
      <c r="H18" s="6"/>
      <c r="I18" s="17"/>
      <c r="J18" s="6"/>
      <c r="K18" s="1"/>
      <c r="L18" s="1"/>
      <c r="M18" s="1"/>
    </row>
    <row r="19" spans="1:49" ht="25.5">
      <c r="B19" s="121" t="s">
        <v>5</v>
      </c>
      <c r="C19" s="121"/>
      <c r="D19" s="121"/>
      <c r="E19" s="121"/>
      <c r="F19" s="121"/>
      <c r="G19" s="36" t="s">
        <v>83</v>
      </c>
      <c r="H19" s="36" t="s">
        <v>86</v>
      </c>
      <c r="I19" s="36" t="s">
        <v>87</v>
      </c>
      <c r="J19" s="36" t="s">
        <v>88</v>
      </c>
      <c r="K19" s="36" t="s">
        <v>25</v>
      </c>
      <c r="L19" s="36" t="s">
        <v>49</v>
      </c>
    </row>
    <row r="20" spans="1:49">
      <c r="B20" s="125">
        <v>1</v>
      </c>
      <c r="C20" s="126"/>
      <c r="D20" s="126"/>
      <c r="E20" s="126"/>
      <c r="F20" s="126"/>
      <c r="G20" s="43">
        <v>2</v>
      </c>
      <c r="H20" s="41">
        <v>3</v>
      </c>
      <c r="I20" s="41">
        <v>4</v>
      </c>
      <c r="J20" s="41">
        <v>5</v>
      </c>
      <c r="K20" s="41" t="s">
        <v>32</v>
      </c>
      <c r="L20" s="41" t="s">
        <v>33</v>
      </c>
    </row>
    <row r="21" spans="1:49" ht="15.75" customHeight="1">
      <c r="B21" s="116" t="s">
        <v>30</v>
      </c>
      <c r="C21" s="127"/>
      <c r="D21" s="127"/>
      <c r="E21" s="127"/>
      <c r="F21" s="127"/>
      <c r="G21" s="92">
        <v>0</v>
      </c>
      <c r="H21" s="25">
        <v>0</v>
      </c>
      <c r="I21" s="25">
        <v>0</v>
      </c>
      <c r="J21" s="25">
        <v>0</v>
      </c>
      <c r="K21" s="25"/>
      <c r="L21" s="25"/>
    </row>
    <row r="22" spans="1:49">
      <c r="B22" s="116" t="s">
        <v>31</v>
      </c>
      <c r="C22" s="112"/>
      <c r="D22" s="112"/>
      <c r="E22" s="112"/>
      <c r="F22" s="112"/>
      <c r="G22" s="93">
        <v>0</v>
      </c>
      <c r="H22" s="25">
        <v>0</v>
      </c>
      <c r="I22" s="25">
        <v>0</v>
      </c>
      <c r="J22" s="25">
        <v>0</v>
      </c>
      <c r="K22" s="25"/>
      <c r="L22" s="25"/>
    </row>
    <row r="23" spans="1:49" ht="15" customHeight="1">
      <c r="B23" s="113" t="s">
        <v>50</v>
      </c>
      <c r="C23" s="114"/>
      <c r="D23" s="114"/>
      <c r="E23" s="114"/>
      <c r="F23" s="115"/>
      <c r="G23" s="91">
        <f>+G21-G22</f>
        <v>0</v>
      </c>
      <c r="H23" s="91">
        <f t="shared" ref="H23:J23" si="2">+H21-H22</f>
        <v>0</v>
      </c>
      <c r="I23" s="91">
        <f t="shared" si="2"/>
        <v>0</v>
      </c>
      <c r="J23" s="91">
        <f t="shared" si="2"/>
        <v>0</v>
      </c>
      <c r="K23" s="45"/>
      <c r="L23" s="45"/>
    </row>
    <row r="24" spans="1:49" s="46" customFormat="1" ht="15" customHeight="1">
      <c r="A24"/>
      <c r="B24" s="116" t="s">
        <v>16</v>
      </c>
      <c r="C24" s="112"/>
      <c r="D24" s="112"/>
      <c r="E24" s="112"/>
      <c r="F24" s="112"/>
      <c r="G24" s="93">
        <v>0</v>
      </c>
      <c r="H24" s="25">
        <v>0</v>
      </c>
      <c r="I24" s="25">
        <v>0</v>
      </c>
      <c r="J24" s="25">
        <v>0</v>
      </c>
      <c r="K24" s="25"/>
      <c r="L24" s="2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46" customFormat="1" ht="15" customHeight="1">
      <c r="A25"/>
      <c r="B25" s="116" t="s">
        <v>55</v>
      </c>
      <c r="C25" s="112"/>
      <c r="D25" s="112"/>
      <c r="E25" s="112"/>
      <c r="F25" s="112"/>
      <c r="G25" s="93">
        <v>0</v>
      </c>
      <c r="H25" s="25">
        <v>0</v>
      </c>
      <c r="I25" s="25">
        <v>0</v>
      </c>
      <c r="J25" s="25">
        <v>0</v>
      </c>
      <c r="K25" s="25"/>
      <c r="L25" s="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57" customFormat="1">
      <c r="A26" s="55"/>
      <c r="B26" s="113" t="s">
        <v>57</v>
      </c>
      <c r="C26" s="114"/>
      <c r="D26" s="114"/>
      <c r="E26" s="114"/>
      <c r="F26" s="115"/>
      <c r="G26" s="91">
        <v>0</v>
      </c>
      <c r="H26" s="94">
        <v>0</v>
      </c>
      <c r="I26" s="94">
        <v>0</v>
      </c>
      <c r="J26" s="94">
        <v>0</v>
      </c>
      <c r="K26" s="56"/>
      <c r="L26" s="56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</row>
    <row r="27" spans="1:49" ht="15.75">
      <c r="B27" s="106" t="s">
        <v>58</v>
      </c>
      <c r="C27" s="106"/>
      <c r="D27" s="106"/>
      <c r="E27" s="106"/>
      <c r="F27" s="106"/>
      <c r="G27" s="95">
        <v>0</v>
      </c>
      <c r="H27" s="22">
        <v>0</v>
      </c>
      <c r="I27" s="22">
        <v>0</v>
      </c>
      <c r="J27" s="64">
        <f>J26+J16</f>
        <v>0</v>
      </c>
      <c r="K27" s="47"/>
      <c r="L27" s="47"/>
    </row>
    <row r="29" spans="1:49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44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7:F7"/>
    <mergeCell ref="B18:F18"/>
    <mergeCell ref="B19:F19"/>
    <mergeCell ref="B20:F20"/>
    <mergeCell ref="B21:F21"/>
    <mergeCell ref="B27:F27"/>
    <mergeCell ref="B14:F14"/>
    <mergeCell ref="B16:F16"/>
    <mergeCell ref="B13:F13"/>
    <mergeCell ref="B26:F26"/>
    <mergeCell ref="B23:F23"/>
    <mergeCell ref="B24:F24"/>
    <mergeCell ref="B25:F25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tabSelected="1" zoomScale="90" zoomScaleNormal="90" zoomScaleSheetLayoutView="90" workbookViewId="0">
      <selection activeCell="J12" sqref="J12"/>
    </sheetView>
  </sheetViews>
  <sheetFormatPr defaultRowHeight="15"/>
  <cols>
    <col min="2" max="2" width="5.42578125" customWidth="1"/>
    <col min="3" max="3" width="6.140625" customWidth="1"/>
    <col min="4" max="4" width="5.710937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>
      <c r="B1" s="2"/>
      <c r="C1" s="2"/>
      <c r="D1" s="2"/>
      <c r="E1" s="18"/>
      <c r="F1" s="2"/>
      <c r="G1" s="2"/>
      <c r="H1" s="2"/>
      <c r="I1" s="2"/>
      <c r="J1" s="2"/>
      <c r="K1" s="2"/>
      <c r="L1" s="18"/>
    </row>
    <row r="2" spans="2:12" ht="15.75" customHeight="1">
      <c r="B2" s="117" t="s">
        <v>11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2:12" ht="18">
      <c r="B3" s="2"/>
      <c r="C3" s="2"/>
      <c r="D3" s="2"/>
      <c r="E3" s="18"/>
      <c r="F3" s="2"/>
      <c r="G3" s="2"/>
      <c r="H3" s="2"/>
      <c r="I3" s="2"/>
      <c r="J3" s="3"/>
      <c r="K3" s="3"/>
      <c r="L3" s="3"/>
    </row>
    <row r="4" spans="2:12" ht="15.75" customHeight="1">
      <c r="B4" s="117" t="s">
        <v>53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2:12" ht="18">
      <c r="B5" s="2"/>
      <c r="C5" s="2"/>
      <c r="D5" s="2"/>
      <c r="E5" s="18"/>
      <c r="F5" s="2"/>
      <c r="G5" s="2"/>
      <c r="H5" s="2"/>
      <c r="I5" s="2"/>
      <c r="J5" s="3"/>
      <c r="K5" s="3"/>
      <c r="L5" s="3"/>
    </row>
    <row r="6" spans="2:12" ht="15.75" customHeight="1">
      <c r="B6" s="117" t="s">
        <v>34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</row>
    <row r="7" spans="2:12" ht="18">
      <c r="B7" s="2"/>
      <c r="C7" s="2"/>
      <c r="D7" s="2"/>
      <c r="E7" s="18"/>
      <c r="F7" s="2"/>
      <c r="G7" s="2"/>
      <c r="H7" s="2"/>
      <c r="I7" s="2"/>
      <c r="J7" s="3"/>
      <c r="K7" s="3"/>
      <c r="L7" s="3"/>
    </row>
    <row r="8" spans="2:12" ht="45" customHeight="1">
      <c r="B8" s="131" t="s">
        <v>5</v>
      </c>
      <c r="C8" s="132"/>
      <c r="D8" s="132"/>
      <c r="E8" s="132"/>
      <c r="F8" s="133"/>
      <c r="G8" s="101" t="s">
        <v>83</v>
      </c>
      <c r="H8" s="101" t="s">
        <v>86</v>
      </c>
      <c r="I8" s="101" t="s">
        <v>87</v>
      </c>
      <c r="J8" s="101" t="s">
        <v>88</v>
      </c>
      <c r="K8" s="101" t="s">
        <v>25</v>
      </c>
      <c r="L8" s="101" t="s">
        <v>49</v>
      </c>
    </row>
    <row r="9" spans="2:12">
      <c r="B9" s="128">
        <v>1</v>
      </c>
      <c r="C9" s="129"/>
      <c r="D9" s="129"/>
      <c r="E9" s="129"/>
      <c r="F9" s="130"/>
      <c r="G9" s="48">
        <v>2</v>
      </c>
      <c r="H9" s="48">
        <v>3</v>
      </c>
      <c r="I9" s="48">
        <v>4</v>
      </c>
      <c r="J9" s="48">
        <v>5</v>
      </c>
      <c r="K9" s="48" t="s">
        <v>32</v>
      </c>
      <c r="L9" s="48" t="s">
        <v>33</v>
      </c>
    </row>
    <row r="10" spans="2:12">
      <c r="B10" s="9"/>
      <c r="C10" s="9"/>
      <c r="D10" s="9"/>
      <c r="E10" s="9"/>
      <c r="F10" s="9" t="s">
        <v>48</v>
      </c>
      <c r="G10" s="68">
        <f t="shared" ref="G10:J12" si="0">+G11</f>
        <v>25330.12</v>
      </c>
      <c r="H10" s="7">
        <f t="shared" si="0"/>
        <v>87998</v>
      </c>
      <c r="I10" s="7">
        <f t="shared" si="0"/>
        <v>87998</v>
      </c>
      <c r="J10" s="68">
        <f t="shared" si="0"/>
        <v>24299.7</v>
      </c>
      <c r="K10" s="68">
        <f>+J10/G10*100</f>
        <v>95.932036642542556</v>
      </c>
      <c r="L10" s="68">
        <f>+J10/I10*100</f>
        <v>27.61392304370554</v>
      </c>
    </row>
    <row r="11" spans="2:12">
      <c r="B11" s="9">
        <v>6</v>
      </c>
      <c r="C11" s="9"/>
      <c r="D11" s="9"/>
      <c r="E11" s="9"/>
      <c r="F11" s="9" t="s">
        <v>3</v>
      </c>
      <c r="G11" s="67">
        <f>+G12+G15</f>
        <v>25330.12</v>
      </c>
      <c r="H11" s="67">
        <f t="shared" ref="H11:J11" si="1">+H12+H15</f>
        <v>87998</v>
      </c>
      <c r="I11" s="67">
        <f t="shared" si="1"/>
        <v>87998</v>
      </c>
      <c r="J11" s="67">
        <f t="shared" si="1"/>
        <v>24299.7</v>
      </c>
      <c r="K11" s="68">
        <f t="shared" ref="K11:K14" si="2">+J11/G11*100</f>
        <v>95.932036642542556</v>
      </c>
      <c r="L11" s="69">
        <f t="shared" ref="L11:L15" si="3">+J11/I11*100</f>
        <v>27.61392304370554</v>
      </c>
    </row>
    <row r="12" spans="2:12" ht="25.5">
      <c r="B12" s="9"/>
      <c r="C12" s="14">
        <v>67</v>
      </c>
      <c r="D12" s="14"/>
      <c r="E12" s="14"/>
      <c r="F12" s="14" t="s">
        <v>61</v>
      </c>
      <c r="G12" s="68">
        <f t="shared" si="0"/>
        <v>25330.12</v>
      </c>
      <c r="H12" s="7">
        <f t="shared" si="0"/>
        <v>77482</v>
      </c>
      <c r="I12" s="7">
        <f t="shared" si="0"/>
        <v>77482</v>
      </c>
      <c r="J12" s="68">
        <f t="shared" si="0"/>
        <v>24299.7</v>
      </c>
      <c r="K12" s="68">
        <f t="shared" si="2"/>
        <v>95.932036642542556</v>
      </c>
      <c r="L12" s="68">
        <f t="shared" si="3"/>
        <v>31.361735628920268</v>
      </c>
    </row>
    <row r="13" spans="2:12" ht="25.5">
      <c r="B13" s="10"/>
      <c r="C13" s="10"/>
      <c r="D13" s="10">
        <v>671</v>
      </c>
      <c r="E13" s="10"/>
      <c r="F13" s="14" t="s">
        <v>62</v>
      </c>
      <c r="G13" s="68">
        <f>+G14</f>
        <v>25330.12</v>
      </c>
      <c r="H13" s="7">
        <f>+H14</f>
        <v>77482</v>
      </c>
      <c r="I13" s="7">
        <f>+I14</f>
        <v>77482</v>
      </c>
      <c r="J13" s="68">
        <f>+J14</f>
        <v>24299.7</v>
      </c>
      <c r="K13" s="68">
        <f t="shared" si="2"/>
        <v>95.932036642542556</v>
      </c>
      <c r="L13" s="68">
        <f t="shared" si="3"/>
        <v>31.361735628920268</v>
      </c>
    </row>
    <row r="14" spans="2:12" ht="25.5">
      <c r="B14" s="10"/>
      <c r="C14" s="10"/>
      <c r="D14" s="10"/>
      <c r="E14" s="10">
        <v>6711</v>
      </c>
      <c r="F14" s="14" t="s">
        <v>60</v>
      </c>
      <c r="G14" s="68">
        <v>25330.12</v>
      </c>
      <c r="H14" s="7">
        <v>77482</v>
      </c>
      <c r="I14" s="7">
        <v>77482</v>
      </c>
      <c r="J14" s="68">
        <f>23839.7+460</f>
        <v>24299.7</v>
      </c>
      <c r="K14" s="68">
        <f t="shared" si="2"/>
        <v>95.932036642542556</v>
      </c>
      <c r="L14" s="68">
        <f t="shared" si="3"/>
        <v>31.361735628920268</v>
      </c>
    </row>
    <row r="15" spans="2:12" ht="25.5">
      <c r="B15" s="10"/>
      <c r="C15" s="10">
        <v>63</v>
      </c>
      <c r="D15" s="10"/>
      <c r="E15" s="10"/>
      <c r="F15" s="14" t="s">
        <v>90</v>
      </c>
      <c r="G15" s="68">
        <v>0</v>
      </c>
      <c r="H15" s="7">
        <v>10516</v>
      </c>
      <c r="I15" s="7">
        <v>10516</v>
      </c>
      <c r="J15" s="68">
        <v>0</v>
      </c>
      <c r="K15" s="68">
        <v>0</v>
      </c>
      <c r="L15" s="68">
        <f t="shared" si="3"/>
        <v>0</v>
      </c>
    </row>
    <row r="17" spans="2:12" ht="18">
      <c r="B17" s="2"/>
      <c r="C17" s="2"/>
      <c r="D17" s="2"/>
      <c r="E17" s="18"/>
      <c r="F17" s="2"/>
      <c r="G17" s="2"/>
      <c r="H17" s="2"/>
      <c r="I17" s="2"/>
      <c r="J17" s="3"/>
      <c r="K17" s="3"/>
      <c r="L17" s="3"/>
    </row>
    <row r="18" spans="2:12" ht="36.75" customHeight="1">
      <c r="B18" s="131" t="s">
        <v>5</v>
      </c>
      <c r="C18" s="132"/>
      <c r="D18" s="132"/>
      <c r="E18" s="132"/>
      <c r="F18" s="133"/>
      <c r="G18" s="101" t="s">
        <v>83</v>
      </c>
      <c r="H18" s="101" t="s">
        <v>86</v>
      </c>
      <c r="I18" s="101" t="s">
        <v>87</v>
      </c>
      <c r="J18" s="101" t="s">
        <v>88</v>
      </c>
      <c r="K18" s="101" t="s">
        <v>25</v>
      </c>
      <c r="L18" s="101" t="s">
        <v>49</v>
      </c>
    </row>
    <row r="19" spans="2:12">
      <c r="B19" s="128">
        <v>1</v>
      </c>
      <c r="C19" s="129"/>
      <c r="D19" s="129"/>
      <c r="E19" s="129"/>
      <c r="F19" s="130"/>
      <c r="G19" s="48">
        <v>2</v>
      </c>
      <c r="H19" s="48">
        <v>3</v>
      </c>
      <c r="I19" s="48">
        <v>4</v>
      </c>
      <c r="J19" s="48">
        <v>5</v>
      </c>
      <c r="K19" s="48" t="s">
        <v>32</v>
      </c>
      <c r="L19" s="48" t="s">
        <v>33</v>
      </c>
    </row>
    <row r="20" spans="2:12">
      <c r="B20" s="9"/>
      <c r="C20" s="9"/>
      <c r="D20" s="9"/>
      <c r="E20" s="9"/>
      <c r="F20" s="9" t="s">
        <v>47</v>
      </c>
      <c r="G20" s="80">
        <f>+G21</f>
        <v>25330.12</v>
      </c>
      <c r="H20" s="7">
        <f>+H21</f>
        <v>87998</v>
      </c>
      <c r="I20" s="7">
        <f>+I21</f>
        <v>87998</v>
      </c>
      <c r="J20" s="80">
        <f>+J21</f>
        <v>24299.7</v>
      </c>
      <c r="K20" s="80">
        <f>+J20/G20*100</f>
        <v>95.932036642542556</v>
      </c>
      <c r="L20" s="80">
        <f>+J20/I20*100</f>
        <v>27.61392304370554</v>
      </c>
    </row>
    <row r="21" spans="2:12">
      <c r="B21" s="9">
        <v>3</v>
      </c>
      <c r="C21" s="9"/>
      <c r="D21" s="9"/>
      <c r="E21" s="9"/>
      <c r="F21" s="9" t="s">
        <v>4</v>
      </c>
      <c r="G21" s="80">
        <f>+G22+G31</f>
        <v>25330.12</v>
      </c>
      <c r="H21" s="7">
        <f>+H22+H31</f>
        <v>87998</v>
      </c>
      <c r="I21" s="7">
        <f>+I22+I31</f>
        <v>87998</v>
      </c>
      <c r="J21" s="80">
        <f>+J22+J31</f>
        <v>24299.7</v>
      </c>
      <c r="K21" s="80">
        <f t="shared" ref="K21:K33" si="4">+J21/G21*100</f>
        <v>95.932036642542556</v>
      </c>
      <c r="L21" s="80">
        <f t="shared" ref="L21:L33" si="5">+J21/I21*100</f>
        <v>27.61392304370554</v>
      </c>
    </row>
    <row r="22" spans="2:12">
      <c r="B22" s="10"/>
      <c r="C22" s="10">
        <v>32</v>
      </c>
      <c r="D22" s="11"/>
      <c r="E22" s="11"/>
      <c r="F22" s="10" t="s">
        <v>12</v>
      </c>
      <c r="G22" s="80">
        <f>+G23+G25+G28</f>
        <v>25143.899999999998</v>
      </c>
      <c r="H22" s="7">
        <f>+H23+H25+H28</f>
        <v>87633</v>
      </c>
      <c r="I22" s="7">
        <f>+I23+I25+I28</f>
        <v>87633</v>
      </c>
      <c r="J22" s="80">
        <f>+J23+J25+J28</f>
        <v>24203.23</v>
      </c>
      <c r="K22" s="80">
        <f t="shared" si="4"/>
        <v>96.258854036167833</v>
      </c>
      <c r="L22" s="80">
        <f t="shared" si="5"/>
        <v>27.618853628199425</v>
      </c>
    </row>
    <row r="23" spans="2:12">
      <c r="B23" s="10"/>
      <c r="C23" s="10"/>
      <c r="D23" s="10">
        <v>322</v>
      </c>
      <c r="E23" s="10"/>
      <c r="F23" s="10" t="s">
        <v>63</v>
      </c>
      <c r="G23" s="80">
        <f>+G24</f>
        <v>0</v>
      </c>
      <c r="H23" s="7">
        <f>+H24</f>
        <v>133</v>
      </c>
      <c r="I23" s="7">
        <f>+I24</f>
        <v>133</v>
      </c>
      <c r="J23" s="80">
        <f>+J24</f>
        <v>0</v>
      </c>
      <c r="K23" s="80"/>
      <c r="L23" s="80"/>
    </row>
    <row r="24" spans="2:12">
      <c r="B24" s="10"/>
      <c r="C24" s="21"/>
      <c r="D24" s="10"/>
      <c r="E24" s="10">
        <v>3221</v>
      </c>
      <c r="F24" s="32" t="s">
        <v>64</v>
      </c>
      <c r="G24" s="80">
        <v>0</v>
      </c>
      <c r="H24" s="7">
        <v>133</v>
      </c>
      <c r="I24" s="7">
        <v>133</v>
      </c>
      <c r="J24" s="80">
        <v>0</v>
      </c>
      <c r="K24" s="80"/>
      <c r="L24" s="80"/>
    </row>
    <row r="25" spans="2:12">
      <c r="B25" s="10"/>
      <c r="C25" s="21"/>
      <c r="D25" s="10">
        <v>323</v>
      </c>
      <c r="E25" s="10"/>
      <c r="F25" s="10" t="s">
        <v>65</v>
      </c>
      <c r="G25" s="80">
        <f>+G26+G27</f>
        <v>3393.85</v>
      </c>
      <c r="H25" s="7">
        <f>+H26+H27</f>
        <v>10015</v>
      </c>
      <c r="I25" s="7">
        <f>+I26+I27</f>
        <v>10015</v>
      </c>
      <c r="J25" s="80">
        <f>+J26+J27</f>
        <v>3386.04</v>
      </c>
      <c r="K25" s="80">
        <f t="shared" si="4"/>
        <v>99.769877867318826</v>
      </c>
      <c r="L25" s="80">
        <f t="shared" si="5"/>
        <v>33.809685471792314</v>
      </c>
    </row>
    <row r="26" spans="2:12">
      <c r="B26" s="10"/>
      <c r="C26" s="21"/>
      <c r="D26" s="10"/>
      <c r="E26" s="10">
        <v>3237</v>
      </c>
      <c r="F26" s="10" t="s">
        <v>66</v>
      </c>
      <c r="G26" s="80">
        <v>2884.2</v>
      </c>
      <c r="H26" s="7">
        <v>8265</v>
      </c>
      <c r="I26" s="7">
        <v>8265</v>
      </c>
      <c r="J26" s="80">
        <v>2868.1</v>
      </c>
      <c r="K26" s="80">
        <f t="shared" si="4"/>
        <v>99.44178628389156</v>
      </c>
      <c r="L26" s="80">
        <f t="shared" si="5"/>
        <v>34.701754385964911</v>
      </c>
    </row>
    <row r="27" spans="2:12">
      <c r="B27" s="10"/>
      <c r="C27" s="10"/>
      <c r="D27" s="10"/>
      <c r="E27" s="10">
        <v>3238</v>
      </c>
      <c r="F27" s="10" t="s">
        <v>67</v>
      </c>
      <c r="G27" s="80">
        <v>509.65</v>
      </c>
      <c r="H27" s="7">
        <v>1750</v>
      </c>
      <c r="I27" s="7">
        <v>1750</v>
      </c>
      <c r="J27" s="80">
        <v>517.94000000000005</v>
      </c>
      <c r="K27" s="80">
        <f t="shared" si="4"/>
        <v>101.6266064946532</v>
      </c>
      <c r="L27" s="80">
        <f t="shared" si="5"/>
        <v>29.596571428571433</v>
      </c>
    </row>
    <row r="28" spans="2:12">
      <c r="B28" s="12"/>
      <c r="C28" s="13"/>
      <c r="D28" s="66">
        <v>329</v>
      </c>
      <c r="E28" s="66"/>
      <c r="F28" s="20" t="s">
        <v>68</v>
      </c>
      <c r="G28" s="80">
        <f>+G29+G30</f>
        <v>21750.05</v>
      </c>
      <c r="H28" s="7">
        <f>+H29+H30</f>
        <v>77485</v>
      </c>
      <c r="I28" s="7">
        <f>+I29+I30</f>
        <v>77485</v>
      </c>
      <c r="J28" s="80">
        <f>+J29+J30</f>
        <v>20817.189999999999</v>
      </c>
      <c r="K28" s="80">
        <f t="shared" si="4"/>
        <v>95.710998365520993</v>
      </c>
      <c r="L28" s="80">
        <f t="shared" si="5"/>
        <v>26.866090211008579</v>
      </c>
    </row>
    <row r="29" spans="2:12" ht="25.5">
      <c r="B29" s="14"/>
      <c r="C29" s="14"/>
      <c r="D29" s="14"/>
      <c r="E29" s="14">
        <v>3291</v>
      </c>
      <c r="F29" s="20" t="s">
        <v>69</v>
      </c>
      <c r="G29" s="80">
        <v>21750.05</v>
      </c>
      <c r="H29" s="7">
        <v>74831</v>
      </c>
      <c r="I29" s="7">
        <v>74831</v>
      </c>
      <c r="J29" s="80">
        <v>20817.189999999999</v>
      </c>
      <c r="K29" s="80">
        <f t="shared" si="4"/>
        <v>95.710998365520993</v>
      </c>
      <c r="L29" s="80">
        <f t="shared" si="5"/>
        <v>27.818938675147997</v>
      </c>
    </row>
    <row r="30" spans="2:12">
      <c r="B30" s="14"/>
      <c r="C30" s="14"/>
      <c r="D30" s="10"/>
      <c r="E30" s="10">
        <v>3299</v>
      </c>
      <c r="F30" s="10" t="s">
        <v>68</v>
      </c>
      <c r="G30" s="80">
        <v>0</v>
      </c>
      <c r="H30" s="7">
        <v>2654</v>
      </c>
      <c r="I30" s="7">
        <v>2654</v>
      </c>
      <c r="J30" s="80">
        <v>0</v>
      </c>
      <c r="K30" s="80">
        <v>0</v>
      </c>
      <c r="L30" s="80">
        <f t="shared" si="5"/>
        <v>0</v>
      </c>
    </row>
    <row r="31" spans="2:12">
      <c r="B31" s="14"/>
      <c r="C31" s="14">
        <v>34</v>
      </c>
      <c r="D31" s="10"/>
      <c r="E31" s="10"/>
      <c r="F31" s="10" t="s">
        <v>70</v>
      </c>
      <c r="G31" s="80">
        <f t="shared" ref="G31:J32" si="6">+G32</f>
        <v>186.22</v>
      </c>
      <c r="H31" s="7">
        <f t="shared" si="6"/>
        <v>365</v>
      </c>
      <c r="I31" s="7">
        <f t="shared" si="6"/>
        <v>365</v>
      </c>
      <c r="J31" s="80">
        <f t="shared" si="6"/>
        <v>96.47</v>
      </c>
      <c r="K31" s="80">
        <f t="shared" si="4"/>
        <v>51.804317473955543</v>
      </c>
      <c r="L31" s="80">
        <f t="shared" si="5"/>
        <v>26.430136986301367</v>
      </c>
    </row>
    <row r="32" spans="2:12">
      <c r="B32" s="14"/>
      <c r="C32" s="14"/>
      <c r="D32" s="10">
        <v>343</v>
      </c>
      <c r="E32" s="10"/>
      <c r="F32" s="10" t="s">
        <v>71</v>
      </c>
      <c r="G32" s="80">
        <f t="shared" si="6"/>
        <v>186.22</v>
      </c>
      <c r="H32" s="7">
        <f t="shared" si="6"/>
        <v>365</v>
      </c>
      <c r="I32" s="7">
        <f t="shared" si="6"/>
        <v>365</v>
      </c>
      <c r="J32" s="80">
        <f t="shared" si="6"/>
        <v>96.47</v>
      </c>
      <c r="K32" s="80">
        <f t="shared" si="4"/>
        <v>51.804317473955543</v>
      </c>
      <c r="L32" s="80">
        <f t="shared" si="5"/>
        <v>26.430136986301367</v>
      </c>
    </row>
    <row r="33" spans="2:12">
      <c r="B33" s="14"/>
      <c r="C33" s="14"/>
      <c r="D33" s="10"/>
      <c r="E33" s="10">
        <v>3431</v>
      </c>
      <c r="F33" s="10" t="s">
        <v>72</v>
      </c>
      <c r="G33" s="80">
        <v>186.22</v>
      </c>
      <c r="H33" s="7">
        <v>365</v>
      </c>
      <c r="I33" s="7">
        <v>365</v>
      </c>
      <c r="J33" s="80">
        <v>96.47</v>
      </c>
      <c r="K33" s="80">
        <f t="shared" si="4"/>
        <v>51.804317473955543</v>
      </c>
      <c r="L33" s="80">
        <f t="shared" si="5"/>
        <v>26.430136986301367</v>
      </c>
    </row>
    <row r="36" spans="2:12" ht="15" customHeight="1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2:12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2:12" ht="4.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7">
    <mergeCell ref="B2:L2"/>
    <mergeCell ref="B4:L4"/>
    <mergeCell ref="B6:L6"/>
    <mergeCell ref="B19:F19"/>
    <mergeCell ref="B9:F9"/>
    <mergeCell ref="B18:F18"/>
    <mergeCell ref="B8:F8"/>
  </mergeCells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0"/>
  <sheetViews>
    <sheetView tabSelected="1" zoomScaleNormal="100" workbookViewId="0">
      <selection activeCell="J12" sqref="J12"/>
    </sheetView>
  </sheetViews>
  <sheetFormatPr defaultRowHeight="15"/>
  <cols>
    <col min="2" max="2" width="35" customWidth="1"/>
    <col min="3" max="6" width="25.28515625" customWidth="1"/>
    <col min="7" max="7" width="11.42578125" customWidth="1"/>
    <col min="8" max="8" width="12" customWidth="1"/>
  </cols>
  <sheetData>
    <row r="1" spans="2:8" ht="18">
      <c r="B1" s="2"/>
      <c r="C1" s="2"/>
      <c r="D1" s="2"/>
      <c r="E1" s="2"/>
      <c r="F1" s="3"/>
      <c r="G1" s="3"/>
      <c r="H1" s="3"/>
    </row>
    <row r="2" spans="2:8" ht="15.75" customHeight="1">
      <c r="B2" s="117" t="s">
        <v>35</v>
      </c>
      <c r="C2" s="117"/>
      <c r="D2" s="117"/>
      <c r="E2" s="117"/>
      <c r="F2" s="117"/>
      <c r="G2" s="117"/>
      <c r="H2" s="117"/>
    </row>
    <row r="3" spans="2:8" ht="18">
      <c r="B3" s="2"/>
      <c r="C3" s="2"/>
      <c r="D3" s="2"/>
      <c r="E3" s="2"/>
      <c r="F3" s="3"/>
      <c r="G3" s="3"/>
      <c r="H3" s="3"/>
    </row>
    <row r="4" spans="2:8" ht="33.75" customHeight="1">
      <c r="B4" s="45" t="s">
        <v>5</v>
      </c>
      <c r="C4" s="36" t="s">
        <v>83</v>
      </c>
      <c r="D4" s="36" t="s">
        <v>86</v>
      </c>
      <c r="E4" s="36" t="s">
        <v>87</v>
      </c>
      <c r="F4" s="36" t="s">
        <v>88</v>
      </c>
      <c r="G4" s="36" t="s">
        <v>25</v>
      </c>
      <c r="H4" s="36" t="s">
        <v>49</v>
      </c>
    </row>
    <row r="5" spans="2:8">
      <c r="B5" s="45">
        <v>1</v>
      </c>
      <c r="C5" s="48">
        <v>2</v>
      </c>
      <c r="D5" s="48">
        <v>3</v>
      </c>
      <c r="E5" s="48">
        <v>4</v>
      </c>
      <c r="F5" s="48">
        <v>5</v>
      </c>
      <c r="G5" s="48" t="s">
        <v>32</v>
      </c>
      <c r="H5" s="48" t="s">
        <v>33</v>
      </c>
    </row>
    <row r="6" spans="2:8">
      <c r="B6" s="9" t="s">
        <v>46</v>
      </c>
      <c r="C6" s="82">
        <f>+C9+C7</f>
        <v>25330.12</v>
      </c>
      <c r="D6" s="82">
        <f t="shared" ref="D6:F6" si="0">+D9+D7</f>
        <v>87998</v>
      </c>
      <c r="E6" s="82">
        <f t="shared" si="0"/>
        <v>87998</v>
      </c>
      <c r="F6" s="82">
        <f t="shared" si="0"/>
        <v>24299.7</v>
      </c>
      <c r="G6" s="69">
        <f>+F6/C6*100</f>
        <v>95.932036642542556</v>
      </c>
      <c r="H6" s="69">
        <f>+F6/E6*100</f>
        <v>27.61392304370554</v>
      </c>
    </row>
    <row r="7" spans="2:8">
      <c r="B7" s="9" t="s">
        <v>17</v>
      </c>
      <c r="C7" s="69">
        <f>+C8</f>
        <v>25330.12</v>
      </c>
      <c r="D7" s="70">
        <f t="shared" ref="D7:F7" si="1">+D8</f>
        <v>77482</v>
      </c>
      <c r="E7" s="70">
        <f t="shared" si="1"/>
        <v>77482</v>
      </c>
      <c r="F7" s="69">
        <f t="shared" si="1"/>
        <v>23839.7</v>
      </c>
      <c r="G7" s="69">
        <f t="shared" ref="G7:G14" si="2">+F7/C7*100</f>
        <v>94.11601682108099</v>
      </c>
      <c r="H7" s="69">
        <f>+F7/E7*100</f>
        <v>30.768049353398208</v>
      </c>
    </row>
    <row r="8" spans="2:8">
      <c r="B8" s="29" t="s">
        <v>18</v>
      </c>
      <c r="C8" s="68">
        <v>25330.12</v>
      </c>
      <c r="D8" s="7">
        <v>77482</v>
      </c>
      <c r="E8" s="7">
        <v>77482</v>
      </c>
      <c r="F8" s="68">
        <v>23839.7</v>
      </c>
      <c r="G8" s="68">
        <f t="shared" si="2"/>
        <v>94.11601682108099</v>
      </c>
      <c r="H8" s="68">
        <f>+F8/E8*100</f>
        <v>30.768049353398208</v>
      </c>
    </row>
    <row r="9" spans="2:8">
      <c r="B9" s="9" t="s">
        <v>91</v>
      </c>
      <c r="C9" s="69">
        <f>+C10</f>
        <v>0</v>
      </c>
      <c r="D9" s="69">
        <f t="shared" ref="D9:F9" si="3">+D10</f>
        <v>10516</v>
      </c>
      <c r="E9" s="69">
        <f t="shared" si="3"/>
        <v>10516</v>
      </c>
      <c r="F9" s="69">
        <f t="shared" si="3"/>
        <v>460</v>
      </c>
      <c r="G9" s="68"/>
      <c r="H9" s="68">
        <f t="shared" ref="H9:H10" si="4">+F9/E9*100</f>
        <v>4.3742868010650433</v>
      </c>
    </row>
    <row r="10" spans="2:8">
      <c r="B10" s="29" t="s">
        <v>92</v>
      </c>
      <c r="C10" s="68">
        <v>0</v>
      </c>
      <c r="D10" s="7">
        <v>10516</v>
      </c>
      <c r="E10" s="7">
        <v>10516</v>
      </c>
      <c r="F10" s="68">
        <v>460</v>
      </c>
      <c r="G10" s="68"/>
      <c r="H10" s="68">
        <f t="shared" si="4"/>
        <v>4.3742868010650433</v>
      </c>
    </row>
    <row r="11" spans="2:8">
      <c r="B11" s="31"/>
      <c r="C11" s="68"/>
      <c r="D11" s="7"/>
      <c r="E11" s="8"/>
      <c r="F11" s="68"/>
      <c r="G11" s="68"/>
      <c r="H11" s="68"/>
    </row>
    <row r="12" spans="2:8" ht="15.75" customHeight="1">
      <c r="B12" s="9" t="s">
        <v>47</v>
      </c>
      <c r="C12" s="69">
        <f>+C13+C15</f>
        <v>25330.12</v>
      </c>
      <c r="D12" s="69">
        <f t="shared" ref="D12:F12" si="5">+D13+D15</f>
        <v>87998</v>
      </c>
      <c r="E12" s="69">
        <f t="shared" si="5"/>
        <v>87998</v>
      </c>
      <c r="F12" s="69">
        <f t="shared" si="5"/>
        <v>24299.7</v>
      </c>
      <c r="G12" s="69">
        <f t="shared" si="2"/>
        <v>95.932036642542556</v>
      </c>
      <c r="H12" s="69">
        <f t="shared" ref="H12:H16" si="6">+F12/E12*100</f>
        <v>27.61392304370554</v>
      </c>
    </row>
    <row r="13" spans="2:8" ht="15.75" customHeight="1">
      <c r="B13" s="9" t="s">
        <v>17</v>
      </c>
      <c r="C13" s="69">
        <f t="shared" ref="C13:F13" si="7">+C14</f>
        <v>25330.12</v>
      </c>
      <c r="D13" s="70">
        <f t="shared" si="7"/>
        <v>77482</v>
      </c>
      <c r="E13" s="70">
        <f t="shared" si="7"/>
        <v>77482</v>
      </c>
      <c r="F13" s="69">
        <f t="shared" si="7"/>
        <v>23839.7</v>
      </c>
      <c r="G13" s="69">
        <f t="shared" si="2"/>
        <v>94.11601682108099</v>
      </c>
      <c r="H13" s="69">
        <f t="shared" si="6"/>
        <v>30.768049353398208</v>
      </c>
    </row>
    <row r="14" spans="2:8">
      <c r="B14" s="29" t="s">
        <v>18</v>
      </c>
      <c r="C14" s="68">
        <v>25330.12</v>
      </c>
      <c r="D14" s="7">
        <v>77482</v>
      </c>
      <c r="E14" s="7">
        <v>77482</v>
      </c>
      <c r="F14" s="68">
        <v>23839.7</v>
      </c>
      <c r="G14" s="68">
        <f t="shared" si="2"/>
        <v>94.11601682108099</v>
      </c>
      <c r="H14" s="68">
        <f t="shared" si="6"/>
        <v>30.768049353398208</v>
      </c>
    </row>
    <row r="15" spans="2:8">
      <c r="B15" s="9" t="s">
        <v>91</v>
      </c>
      <c r="C15" s="69">
        <f>+C16</f>
        <v>0</v>
      </c>
      <c r="D15" s="69">
        <f t="shared" ref="D15:F15" si="8">+D16</f>
        <v>10516</v>
      </c>
      <c r="E15" s="69">
        <f t="shared" si="8"/>
        <v>10516</v>
      </c>
      <c r="F15" s="69">
        <f t="shared" si="8"/>
        <v>460</v>
      </c>
      <c r="G15" s="68">
        <v>0</v>
      </c>
      <c r="H15" s="68">
        <f t="shared" si="6"/>
        <v>4.3742868010650433</v>
      </c>
    </row>
    <row r="16" spans="2:8">
      <c r="B16" s="29" t="s">
        <v>92</v>
      </c>
      <c r="C16" s="68">
        <v>0</v>
      </c>
      <c r="D16" s="7">
        <v>10516</v>
      </c>
      <c r="E16" s="7">
        <v>10516</v>
      </c>
      <c r="F16" s="68">
        <v>460</v>
      </c>
      <c r="G16" s="68">
        <v>0</v>
      </c>
      <c r="H16" s="68">
        <f t="shared" si="6"/>
        <v>4.3742868010650433</v>
      </c>
    </row>
    <row r="17" spans="2:11">
      <c r="C17" s="81"/>
      <c r="D17" s="81"/>
      <c r="E17" s="81"/>
      <c r="F17" s="81"/>
      <c r="G17" s="81"/>
      <c r="H17" s="81"/>
    </row>
    <row r="18" spans="2:11" ht="15" customHeight="1"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2:11"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2:11">
      <c r="B20" s="40"/>
      <c r="C20" s="40"/>
      <c r="D20" s="40"/>
      <c r="E20" s="40"/>
      <c r="F20" s="40"/>
      <c r="G20" s="40"/>
      <c r="H20" s="40"/>
      <c r="I20" s="40"/>
      <c r="J20" s="40"/>
      <c r="K20" s="40"/>
    </row>
  </sheetData>
  <mergeCells count="1">
    <mergeCell ref="B2:H2"/>
  </mergeCells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tabSelected="1" workbookViewId="0">
      <selection activeCell="J12" sqref="J12"/>
    </sheetView>
  </sheetViews>
  <sheetFormatPr defaultRowHeight="15"/>
  <cols>
    <col min="2" max="2" width="37.7109375" customWidth="1"/>
    <col min="3" max="6" width="25.28515625" customWidth="1"/>
    <col min="7" max="7" width="11.5703125" customWidth="1"/>
    <col min="8" max="8" width="11" customWidth="1"/>
  </cols>
  <sheetData>
    <row r="1" spans="2:8" ht="18">
      <c r="B1" s="18"/>
      <c r="C1" s="18"/>
      <c r="D1" s="18"/>
      <c r="E1" s="18"/>
      <c r="F1" s="3"/>
      <c r="G1" s="3"/>
      <c r="H1" s="3"/>
    </row>
    <row r="2" spans="2:8" ht="15.75" customHeight="1">
      <c r="B2" s="117" t="s">
        <v>36</v>
      </c>
      <c r="C2" s="117"/>
      <c r="D2" s="117"/>
      <c r="E2" s="117"/>
      <c r="F2" s="117"/>
      <c r="G2" s="117"/>
      <c r="H2" s="117"/>
    </row>
    <row r="3" spans="2:8" ht="18">
      <c r="B3" s="18"/>
      <c r="C3" s="18"/>
      <c r="D3" s="18"/>
      <c r="E3" s="18"/>
      <c r="F3" s="3"/>
      <c r="G3" s="3"/>
      <c r="H3" s="3"/>
    </row>
    <row r="4" spans="2:8" ht="25.5">
      <c r="B4" s="45" t="s">
        <v>5</v>
      </c>
      <c r="C4" s="36" t="s">
        <v>83</v>
      </c>
      <c r="D4" s="36" t="s">
        <v>86</v>
      </c>
      <c r="E4" s="36" t="s">
        <v>87</v>
      </c>
      <c r="F4" s="36" t="s">
        <v>88</v>
      </c>
      <c r="G4" s="36" t="s">
        <v>25</v>
      </c>
      <c r="H4" s="36" t="s">
        <v>49</v>
      </c>
    </row>
    <row r="5" spans="2:8">
      <c r="B5" s="48">
        <v>1</v>
      </c>
      <c r="C5" s="48">
        <v>2</v>
      </c>
      <c r="D5" s="48">
        <v>3</v>
      </c>
      <c r="E5" s="48">
        <v>4</v>
      </c>
      <c r="F5" s="48">
        <v>5</v>
      </c>
      <c r="G5" s="48" t="s">
        <v>32</v>
      </c>
      <c r="H5" s="48" t="s">
        <v>33</v>
      </c>
    </row>
    <row r="6" spans="2:8" ht="15.75" customHeight="1">
      <c r="B6" s="9" t="s">
        <v>47</v>
      </c>
      <c r="C6" s="69">
        <f t="shared" ref="C6:F7" si="0">+C7</f>
        <v>25330.12</v>
      </c>
      <c r="D6" s="70">
        <f t="shared" si="0"/>
        <v>87998</v>
      </c>
      <c r="E6" s="70">
        <f t="shared" si="0"/>
        <v>87998</v>
      </c>
      <c r="F6" s="69">
        <f t="shared" si="0"/>
        <v>24299.7</v>
      </c>
      <c r="G6" s="69">
        <f>+F6/C6*100</f>
        <v>95.932036642542556</v>
      </c>
      <c r="H6" s="69">
        <f>+H7</f>
        <v>27.61392304370554</v>
      </c>
    </row>
    <row r="7" spans="2:8" ht="15.75" customHeight="1">
      <c r="B7" s="9" t="s">
        <v>6</v>
      </c>
      <c r="C7" s="69">
        <f t="shared" si="0"/>
        <v>25330.12</v>
      </c>
      <c r="D7" s="70">
        <f t="shared" si="0"/>
        <v>87998</v>
      </c>
      <c r="E7" s="70">
        <f t="shared" si="0"/>
        <v>87998</v>
      </c>
      <c r="F7" s="69">
        <f t="shared" si="0"/>
        <v>24299.7</v>
      </c>
      <c r="G7" s="69">
        <f t="shared" ref="G7:G8" si="1">+F7/C7*100</f>
        <v>95.932036642542556</v>
      </c>
      <c r="H7" s="69">
        <f>+H8</f>
        <v>27.61392304370554</v>
      </c>
    </row>
    <row r="8" spans="2:8" ht="25.5">
      <c r="B8" s="16" t="s">
        <v>7</v>
      </c>
      <c r="C8" s="68">
        <v>25330.12</v>
      </c>
      <c r="D8" s="7">
        <v>87998</v>
      </c>
      <c r="E8" s="7">
        <v>87998</v>
      </c>
      <c r="F8" s="68">
        <v>24299.7</v>
      </c>
      <c r="G8" s="68">
        <f t="shared" si="1"/>
        <v>95.932036642542556</v>
      </c>
      <c r="H8" s="68">
        <f>+F8/E8*100</f>
        <v>27.61392304370554</v>
      </c>
    </row>
    <row r="10" spans="2:8">
      <c r="B10" s="40"/>
      <c r="C10" s="40"/>
      <c r="D10" s="40"/>
      <c r="E10" s="40"/>
      <c r="F10" s="40"/>
      <c r="G10" s="40"/>
      <c r="H10" s="40"/>
    </row>
    <row r="11" spans="2:8">
      <c r="B11" s="40"/>
      <c r="C11" s="40"/>
      <c r="D11" s="40"/>
      <c r="E11" s="40"/>
      <c r="F11" s="40"/>
      <c r="G11" s="40"/>
      <c r="H11" s="40"/>
    </row>
    <row r="12" spans="2:8">
      <c r="B12" s="40"/>
      <c r="C12" s="40"/>
      <c r="D12" s="40"/>
      <c r="E12" s="40"/>
      <c r="F12" s="40"/>
      <c r="G12" s="40"/>
      <c r="H12" s="40"/>
    </row>
  </sheetData>
  <mergeCells count="1">
    <mergeCell ref="B2:H2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2"/>
  <sheetViews>
    <sheetView tabSelected="1" zoomScaleNormal="100" workbookViewId="0">
      <selection activeCell="J12" sqref="J12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>
      <c r="B1" s="2"/>
      <c r="C1" s="2"/>
      <c r="D1" s="18"/>
      <c r="E1" s="2"/>
      <c r="F1" s="2"/>
      <c r="G1" s="2"/>
      <c r="H1" s="2"/>
      <c r="I1" s="2"/>
      <c r="J1" s="2"/>
      <c r="K1" s="2"/>
      <c r="L1" s="18"/>
    </row>
    <row r="2" spans="2:12" ht="15.75" customHeight="1">
      <c r="B2" s="117" t="s">
        <v>11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2:12" ht="18">
      <c r="B3" s="2"/>
      <c r="C3" s="2"/>
      <c r="D3" s="18"/>
      <c r="E3" s="2"/>
      <c r="F3" s="2"/>
      <c r="G3" s="2"/>
      <c r="H3" s="2"/>
      <c r="I3" s="2"/>
      <c r="J3" s="3"/>
      <c r="K3" s="3"/>
      <c r="L3" s="3"/>
    </row>
    <row r="4" spans="2:12" ht="18" customHeight="1">
      <c r="B4" s="117" t="s">
        <v>52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2:12" ht="15.75" customHeight="1">
      <c r="B5" s="117" t="s">
        <v>37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2:12" ht="18">
      <c r="B6" s="2"/>
      <c r="C6" s="2"/>
      <c r="D6" s="18"/>
      <c r="E6" s="2"/>
      <c r="F6" s="2"/>
      <c r="G6" s="2"/>
      <c r="H6" s="2"/>
      <c r="I6" s="2"/>
      <c r="J6" s="3"/>
      <c r="K6" s="3"/>
      <c r="L6" s="3"/>
    </row>
    <row r="7" spans="2:12" ht="25.5" customHeight="1">
      <c r="B7" s="131" t="s">
        <v>5</v>
      </c>
      <c r="C7" s="132"/>
      <c r="D7" s="132"/>
      <c r="E7" s="132"/>
      <c r="F7" s="133"/>
      <c r="G7" s="36" t="s">
        <v>83</v>
      </c>
      <c r="H7" s="36" t="s">
        <v>86</v>
      </c>
      <c r="I7" s="36" t="s">
        <v>87</v>
      </c>
      <c r="J7" s="36" t="s">
        <v>88</v>
      </c>
      <c r="K7" s="36" t="s">
        <v>25</v>
      </c>
      <c r="L7" s="36" t="s">
        <v>49</v>
      </c>
    </row>
    <row r="8" spans="2:12">
      <c r="B8" s="131">
        <v>1</v>
      </c>
      <c r="C8" s="132"/>
      <c r="D8" s="132"/>
      <c r="E8" s="132"/>
      <c r="F8" s="133"/>
      <c r="G8" s="49">
        <v>2</v>
      </c>
      <c r="H8" s="49">
        <v>3</v>
      </c>
      <c r="I8" s="49">
        <v>4</v>
      </c>
      <c r="J8" s="49">
        <v>5</v>
      </c>
      <c r="K8" s="49" t="s">
        <v>32</v>
      </c>
      <c r="L8" s="49" t="s">
        <v>33</v>
      </c>
    </row>
    <row r="9" spans="2:12" ht="25.5">
      <c r="B9" s="9">
        <v>8</v>
      </c>
      <c r="C9" s="9"/>
      <c r="D9" s="9"/>
      <c r="E9" s="9"/>
      <c r="F9" s="9" t="s">
        <v>8</v>
      </c>
      <c r="G9" s="7">
        <v>0</v>
      </c>
      <c r="H9" s="7">
        <v>0</v>
      </c>
      <c r="I9" s="7">
        <v>0</v>
      </c>
      <c r="J9" s="37">
        <v>0</v>
      </c>
      <c r="K9" s="37"/>
      <c r="L9" s="37"/>
    </row>
    <row r="10" spans="2:12">
      <c r="B10" s="9"/>
      <c r="C10" s="14">
        <v>84</v>
      </c>
      <c r="D10" s="14"/>
      <c r="E10" s="14"/>
      <c r="F10" s="14" t="s">
        <v>13</v>
      </c>
      <c r="G10" s="7"/>
      <c r="H10" s="7"/>
      <c r="I10" s="7"/>
      <c r="J10" s="37"/>
      <c r="K10" s="37"/>
      <c r="L10" s="37"/>
    </row>
    <row r="11" spans="2:12" ht="51">
      <c r="B11" s="10"/>
      <c r="C11" s="10"/>
      <c r="D11" s="10">
        <v>841</v>
      </c>
      <c r="E11" s="10"/>
      <c r="F11" s="32" t="s">
        <v>38</v>
      </c>
      <c r="G11" s="7"/>
      <c r="H11" s="7"/>
      <c r="I11" s="7"/>
      <c r="J11" s="37"/>
      <c r="K11" s="37"/>
      <c r="L11" s="37"/>
    </row>
    <row r="12" spans="2:12" ht="25.5">
      <c r="B12" s="10"/>
      <c r="C12" s="10"/>
      <c r="D12" s="10"/>
      <c r="E12" s="10">
        <v>8413</v>
      </c>
      <c r="F12" s="32" t="s">
        <v>39</v>
      </c>
      <c r="G12" s="7"/>
      <c r="H12" s="7"/>
      <c r="I12" s="7"/>
      <c r="J12" s="37"/>
      <c r="K12" s="37"/>
      <c r="L12" s="37"/>
    </row>
    <row r="13" spans="2:12">
      <c r="B13" s="10"/>
      <c r="C13" s="10"/>
      <c r="D13" s="10"/>
      <c r="E13" s="11" t="s">
        <v>20</v>
      </c>
      <c r="F13" s="16"/>
      <c r="G13" s="7"/>
      <c r="H13" s="7"/>
      <c r="I13" s="7"/>
      <c r="J13" s="37"/>
      <c r="K13" s="37"/>
      <c r="L13" s="37"/>
    </row>
    <row r="14" spans="2:12" ht="25.5">
      <c r="B14" s="12">
        <v>5</v>
      </c>
      <c r="C14" s="13"/>
      <c r="D14" s="13"/>
      <c r="E14" s="13"/>
      <c r="F14" s="19" t="s">
        <v>9</v>
      </c>
      <c r="G14" s="7">
        <v>0</v>
      </c>
      <c r="H14" s="7">
        <v>0</v>
      </c>
      <c r="I14" s="7">
        <v>0</v>
      </c>
      <c r="J14" s="37">
        <v>0</v>
      </c>
      <c r="K14" s="37"/>
      <c r="L14" s="37"/>
    </row>
    <row r="15" spans="2:12" ht="25.5">
      <c r="B15" s="14"/>
      <c r="C15" s="14">
        <v>54</v>
      </c>
      <c r="D15" s="14"/>
      <c r="E15" s="14"/>
      <c r="F15" s="20" t="s">
        <v>14</v>
      </c>
      <c r="G15" s="7"/>
      <c r="H15" s="7"/>
      <c r="I15" s="8"/>
      <c r="J15" s="37"/>
      <c r="K15" s="37"/>
      <c r="L15" s="37"/>
    </row>
    <row r="16" spans="2:12" ht="63.75">
      <c r="B16" s="14"/>
      <c r="C16" s="14"/>
      <c r="D16" s="14">
        <v>541</v>
      </c>
      <c r="E16" s="32"/>
      <c r="F16" s="32" t="s">
        <v>40</v>
      </c>
      <c r="G16" s="7"/>
      <c r="H16" s="7"/>
      <c r="I16" s="8"/>
      <c r="J16" s="37"/>
      <c r="K16" s="37"/>
      <c r="L16" s="37"/>
    </row>
    <row r="17" spans="2:12" ht="38.25">
      <c r="B17" s="14"/>
      <c r="C17" s="14"/>
      <c r="D17" s="14"/>
      <c r="E17" s="32">
        <v>5413</v>
      </c>
      <c r="F17" s="32" t="s">
        <v>41</v>
      </c>
      <c r="G17" s="7"/>
      <c r="H17" s="7"/>
      <c r="I17" s="8"/>
      <c r="J17" s="37"/>
      <c r="K17" s="37"/>
      <c r="L17" s="37"/>
    </row>
    <row r="18" spans="2:12">
      <c r="B18" s="15"/>
      <c r="C18" s="13"/>
      <c r="D18" s="13"/>
      <c r="E18" s="13"/>
      <c r="F18" s="19" t="s">
        <v>20</v>
      </c>
      <c r="G18" s="7"/>
      <c r="H18" s="7"/>
      <c r="I18" s="7"/>
      <c r="J18" s="37"/>
      <c r="K18" s="37"/>
      <c r="L18" s="37"/>
    </row>
    <row r="20" spans="2:12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2:12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2:12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tabSelected="1" zoomScaleNormal="100" workbookViewId="0">
      <selection activeCell="J12" sqref="J12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18"/>
      <c r="C1" s="18"/>
      <c r="D1" s="18"/>
      <c r="E1" s="18"/>
      <c r="F1" s="3"/>
      <c r="G1" s="3"/>
      <c r="H1" s="3"/>
    </row>
    <row r="2" spans="2:8" ht="15.75" customHeight="1">
      <c r="B2" s="117" t="s">
        <v>42</v>
      </c>
      <c r="C2" s="117"/>
      <c r="D2" s="117"/>
      <c r="E2" s="117"/>
      <c r="F2" s="117"/>
      <c r="G2" s="117"/>
      <c r="H2" s="117"/>
    </row>
    <row r="3" spans="2:8" ht="18">
      <c r="B3" s="18"/>
      <c r="C3" s="18"/>
      <c r="D3" s="18"/>
      <c r="E3" s="18"/>
      <c r="F3" s="3"/>
      <c r="G3" s="3"/>
      <c r="H3" s="3"/>
    </row>
    <row r="4" spans="2:8" ht="25.5">
      <c r="B4" s="45" t="s">
        <v>5</v>
      </c>
      <c r="C4" s="36" t="s">
        <v>83</v>
      </c>
      <c r="D4" s="36" t="s">
        <v>86</v>
      </c>
      <c r="E4" s="36" t="s">
        <v>87</v>
      </c>
      <c r="F4" s="36" t="s">
        <v>88</v>
      </c>
      <c r="G4" s="36" t="s">
        <v>25</v>
      </c>
      <c r="H4" s="36" t="s">
        <v>49</v>
      </c>
    </row>
    <row r="5" spans="2:8"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32</v>
      </c>
      <c r="H5" s="45" t="s">
        <v>33</v>
      </c>
    </row>
    <row r="6" spans="2:8">
      <c r="B6" s="9" t="s">
        <v>44</v>
      </c>
      <c r="C6" s="7">
        <v>0</v>
      </c>
      <c r="D6" s="7">
        <v>0</v>
      </c>
      <c r="E6" s="8">
        <v>0</v>
      </c>
      <c r="F6" s="37">
        <v>0</v>
      </c>
      <c r="G6" s="37"/>
      <c r="H6" s="37"/>
    </row>
    <row r="7" spans="2:8">
      <c r="B7" s="9" t="s">
        <v>17</v>
      </c>
      <c r="C7" s="7"/>
      <c r="D7" s="7"/>
      <c r="E7" s="7"/>
      <c r="F7" s="37"/>
      <c r="G7" s="37"/>
      <c r="H7" s="37"/>
    </row>
    <row r="8" spans="2:8">
      <c r="B8" s="29" t="s">
        <v>18</v>
      </c>
      <c r="C8" s="7"/>
      <c r="D8" s="7"/>
      <c r="E8" s="7"/>
      <c r="F8" s="37"/>
      <c r="G8" s="37"/>
      <c r="H8" s="37"/>
    </row>
    <row r="9" spans="2:8">
      <c r="B9" s="30" t="s">
        <v>19</v>
      </c>
      <c r="C9" s="7"/>
      <c r="D9" s="7"/>
      <c r="E9" s="7"/>
      <c r="F9" s="37"/>
      <c r="G9" s="37"/>
      <c r="H9" s="37"/>
    </row>
    <row r="10" spans="2:8">
      <c r="B10" s="30" t="s">
        <v>20</v>
      </c>
      <c r="C10" s="7"/>
      <c r="D10" s="7"/>
      <c r="E10" s="7"/>
      <c r="F10" s="37"/>
      <c r="G10" s="37"/>
      <c r="H10" s="37"/>
    </row>
    <row r="11" spans="2:8">
      <c r="B11" s="9" t="s">
        <v>21</v>
      </c>
      <c r="C11" s="7"/>
      <c r="D11" s="7"/>
      <c r="E11" s="8"/>
      <c r="F11" s="37"/>
      <c r="G11" s="37"/>
      <c r="H11" s="37"/>
    </row>
    <row r="12" spans="2:8">
      <c r="B12" s="31" t="s">
        <v>22</v>
      </c>
      <c r="C12" s="7"/>
      <c r="D12" s="7"/>
      <c r="E12" s="8"/>
      <c r="F12" s="37"/>
      <c r="G12" s="37"/>
      <c r="H12" s="37"/>
    </row>
    <row r="13" spans="2:8">
      <c r="B13" s="9" t="s">
        <v>23</v>
      </c>
      <c r="C13" s="7"/>
      <c r="D13" s="7"/>
      <c r="E13" s="8"/>
      <c r="F13" s="37"/>
      <c r="G13" s="37"/>
      <c r="H13" s="37"/>
    </row>
    <row r="14" spans="2:8">
      <c r="B14" s="31" t="s">
        <v>24</v>
      </c>
      <c r="C14" s="7"/>
      <c r="D14" s="7"/>
      <c r="E14" s="8"/>
      <c r="F14" s="37"/>
      <c r="G14" s="37"/>
      <c r="H14" s="37"/>
    </row>
    <row r="15" spans="2:8">
      <c r="B15" s="14" t="s">
        <v>15</v>
      </c>
      <c r="C15" s="7"/>
      <c r="D15" s="7"/>
      <c r="E15" s="8"/>
      <c r="F15" s="37"/>
      <c r="G15" s="37"/>
      <c r="H15" s="37"/>
    </row>
    <row r="16" spans="2:8">
      <c r="B16" s="31"/>
      <c r="C16" s="7"/>
      <c r="D16" s="7"/>
      <c r="E16" s="8"/>
      <c r="F16" s="37"/>
      <c r="G16" s="37"/>
      <c r="H16" s="37"/>
    </row>
    <row r="17" spans="2:8" ht="15.75" customHeight="1">
      <c r="B17" s="9" t="s">
        <v>45</v>
      </c>
      <c r="C17" s="7"/>
      <c r="D17" s="7"/>
      <c r="E17" s="8"/>
      <c r="F17" s="37"/>
      <c r="G17" s="37"/>
      <c r="H17" s="37"/>
    </row>
    <row r="18" spans="2:8" ht="15.75" customHeight="1">
      <c r="B18" s="9" t="s">
        <v>17</v>
      </c>
      <c r="C18" s="7"/>
      <c r="D18" s="7"/>
      <c r="E18" s="7"/>
      <c r="F18" s="37"/>
      <c r="G18" s="37"/>
      <c r="H18" s="37"/>
    </row>
    <row r="19" spans="2:8">
      <c r="B19" s="29" t="s">
        <v>18</v>
      </c>
      <c r="C19" s="7"/>
      <c r="D19" s="7"/>
      <c r="E19" s="7"/>
      <c r="F19" s="37"/>
      <c r="G19" s="37"/>
      <c r="H19" s="37"/>
    </row>
    <row r="20" spans="2:8">
      <c r="B20" s="30" t="s">
        <v>19</v>
      </c>
      <c r="C20" s="7"/>
      <c r="D20" s="7"/>
      <c r="E20" s="7"/>
      <c r="F20" s="37"/>
      <c r="G20" s="37"/>
      <c r="H20" s="37"/>
    </row>
    <row r="21" spans="2:8">
      <c r="B21" s="30" t="s">
        <v>20</v>
      </c>
      <c r="C21" s="7"/>
      <c r="D21" s="7"/>
      <c r="E21" s="7"/>
      <c r="F21" s="37"/>
      <c r="G21" s="37"/>
      <c r="H21" s="37"/>
    </row>
    <row r="22" spans="2:8">
      <c r="B22" s="9" t="s">
        <v>21</v>
      </c>
      <c r="C22" s="7"/>
      <c r="D22" s="7"/>
      <c r="E22" s="8"/>
      <c r="F22" s="37"/>
      <c r="G22" s="37"/>
      <c r="H22" s="37"/>
    </row>
    <row r="23" spans="2:8">
      <c r="B23" s="31" t="s">
        <v>22</v>
      </c>
      <c r="C23" s="7"/>
      <c r="D23" s="7"/>
      <c r="E23" s="8"/>
      <c r="F23" s="37"/>
      <c r="G23" s="37"/>
      <c r="H23" s="37"/>
    </row>
    <row r="24" spans="2:8">
      <c r="B24" s="9" t="s">
        <v>23</v>
      </c>
      <c r="C24" s="7"/>
      <c r="D24" s="7"/>
      <c r="E24" s="8"/>
      <c r="F24" s="37"/>
      <c r="G24" s="37"/>
      <c r="H24" s="37"/>
    </row>
    <row r="25" spans="2:8">
      <c r="B25" s="31" t="s">
        <v>24</v>
      </c>
      <c r="C25" s="7"/>
      <c r="D25" s="7"/>
      <c r="E25" s="8"/>
      <c r="F25" s="37"/>
      <c r="G25" s="37"/>
      <c r="H25" s="37"/>
    </row>
    <row r="26" spans="2:8">
      <c r="B26" s="14" t="s">
        <v>15</v>
      </c>
      <c r="C26" s="7"/>
      <c r="D26" s="7"/>
      <c r="E26" s="8"/>
      <c r="F26" s="37"/>
      <c r="G26" s="37"/>
      <c r="H26" s="37"/>
    </row>
    <row r="28" spans="2:8">
      <c r="B28" s="54"/>
      <c r="C28" s="54"/>
      <c r="D28" s="54"/>
      <c r="E28" s="54"/>
      <c r="F28" s="54"/>
      <c r="G28" s="54"/>
      <c r="H28" s="5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tabSelected="1" topLeftCell="B1" zoomScaleNormal="100" workbookViewId="0">
      <selection activeCell="J12" sqref="J12"/>
    </sheetView>
  </sheetViews>
  <sheetFormatPr defaultRowHeight="15"/>
  <cols>
    <col min="2" max="2" width="9.5703125" customWidth="1"/>
    <col min="3" max="3" width="39" customWidth="1"/>
    <col min="4" max="6" width="24.28515625" customWidth="1"/>
    <col min="7" max="7" width="15.7109375" customWidth="1"/>
    <col min="8" max="8" width="24.28515625" customWidth="1"/>
  </cols>
  <sheetData>
    <row r="1" spans="2:8" ht="18">
      <c r="B1" s="2"/>
      <c r="C1" s="2"/>
      <c r="D1" s="2"/>
      <c r="E1" s="2"/>
      <c r="F1" s="2"/>
      <c r="G1" s="3"/>
      <c r="H1" s="3"/>
    </row>
    <row r="2" spans="2:8" ht="18" customHeight="1">
      <c r="B2" s="117" t="s">
        <v>10</v>
      </c>
      <c r="C2" s="117"/>
      <c r="D2" s="117"/>
      <c r="E2" s="117"/>
      <c r="F2" s="117"/>
      <c r="G2" s="117"/>
      <c r="H2" s="33"/>
    </row>
    <row r="3" spans="2:8" ht="18">
      <c r="B3" s="2"/>
      <c r="C3" s="2"/>
      <c r="D3" s="2"/>
      <c r="E3" s="2"/>
      <c r="F3" s="2"/>
      <c r="G3" s="3"/>
      <c r="H3" s="3"/>
    </row>
    <row r="4" spans="2:8" ht="15.75">
      <c r="B4" s="134" t="s">
        <v>54</v>
      </c>
      <c r="C4" s="134"/>
      <c r="D4" s="134"/>
      <c r="E4" s="134"/>
      <c r="F4" s="134"/>
      <c r="G4" s="134"/>
    </row>
    <row r="5" spans="2:8" ht="18">
      <c r="B5" s="18"/>
      <c r="C5" s="18"/>
      <c r="D5" s="18"/>
      <c r="E5" s="18"/>
      <c r="F5" s="18"/>
      <c r="G5" s="3"/>
    </row>
    <row r="6" spans="2:8" ht="25.5">
      <c r="B6" s="131" t="s">
        <v>5</v>
      </c>
      <c r="C6" s="133"/>
      <c r="D6" s="45" t="s">
        <v>86</v>
      </c>
      <c r="E6" s="45" t="s">
        <v>87</v>
      </c>
      <c r="F6" s="45" t="s">
        <v>89</v>
      </c>
      <c r="G6" s="45" t="s">
        <v>49</v>
      </c>
    </row>
    <row r="7" spans="2:8" s="50" customFormat="1" ht="11.25">
      <c r="B7" s="128">
        <v>1</v>
      </c>
      <c r="C7" s="130"/>
      <c r="D7" s="48">
        <v>2</v>
      </c>
      <c r="E7" s="48">
        <v>3</v>
      </c>
      <c r="F7" s="48">
        <v>4</v>
      </c>
      <c r="G7" s="48" t="s">
        <v>43</v>
      </c>
    </row>
    <row r="8" spans="2:8" ht="30" customHeight="1">
      <c r="B8" s="89" t="s">
        <v>73</v>
      </c>
      <c r="C8" s="72" t="s">
        <v>74</v>
      </c>
      <c r="D8" s="73">
        <f>+D9+D10</f>
        <v>87998</v>
      </c>
      <c r="E8" s="73">
        <f t="shared" ref="E8:F8" si="0">+E9+E10</f>
        <v>87998</v>
      </c>
      <c r="F8" s="135">
        <f t="shared" si="0"/>
        <v>24299.7</v>
      </c>
      <c r="G8" s="74">
        <f>+F8/E8*100</f>
        <v>27.61392304370554</v>
      </c>
    </row>
    <row r="9" spans="2:8" ht="30" customHeight="1">
      <c r="B9" s="58">
        <v>11</v>
      </c>
      <c r="C9" s="83" t="s">
        <v>75</v>
      </c>
      <c r="D9" s="51">
        <v>77482</v>
      </c>
      <c r="E9" s="51">
        <v>77482</v>
      </c>
      <c r="F9" s="71">
        <v>23839.7</v>
      </c>
      <c r="G9" s="71">
        <f t="shared" ref="G9:G25" si="1">+F9/E9*100</f>
        <v>30.768049353398208</v>
      </c>
    </row>
    <row r="10" spans="2:8" ht="30" customHeight="1">
      <c r="B10" s="58">
        <v>51011</v>
      </c>
      <c r="C10" s="83" t="s">
        <v>93</v>
      </c>
      <c r="D10" s="51">
        <v>10516</v>
      </c>
      <c r="E10" s="51">
        <v>10516</v>
      </c>
      <c r="F10" s="71">
        <v>460</v>
      </c>
      <c r="G10" s="71">
        <f t="shared" si="1"/>
        <v>4.3742868010650433</v>
      </c>
    </row>
    <row r="11" spans="2:8" ht="30" customHeight="1">
      <c r="B11" s="90">
        <v>22</v>
      </c>
      <c r="C11" s="84" t="s">
        <v>79</v>
      </c>
      <c r="D11" s="75">
        <f>+D12</f>
        <v>87998</v>
      </c>
      <c r="E11" s="75">
        <f t="shared" ref="E11:F12" si="2">+E12</f>
        <v>87998</v>
      </c>
      <c r="F11" s="76">
        <f t="shared" si="2"/>
        <v>24299.7</v>
      </c>
      <c r="G11" s="76">
        <f t="shared" si="1"/>
        <v>27.61392304370554</v>
      </c>
    </row>
    <row r="12" spans="2:8" ht="30" customHeight="1">
      <c r="B12" s="58">
        <v>2203</v>
      </c>
      <c r="C12" s="52" t="s">
        <v>76</v>
      </c>
      <c r="D12" s="51">
        <f>+D13</f>
        <v>87998</v>
      </c>
      <c r="E12" s="51">
        <f t="shared" si="2"/>
        <v>87998</v>
      </c>
      <c r="F12" s="71">
        <f t="shared" si="2"/>
        <v>24299.7</v>
      </c>
      <c r="G12" s="71">
        <f t="shared" si="1"/>
        <v>27.61392304370554</v>
      </c>
    </row>
    <row r="13" spans="2:8" ht="30" customHeight="1">
      <c r="B13" s="58" t="s">
        <v>77</v>
      </c>
      <c r="C13" s="52" t="s">
        <v>78</v>
      </c>
      <c r="D13" s="51">
        <f>+D14+D23</f>
        <v>87998</v>
      </c>
      <c r="E13" s="51">
        <f t="shared" ref="E13:F13" si="3">+E14+E23</f>
        <v>87998</v>
      </c>
      <c r="F13" s="51">
        <f t="shared" si="3"/>
        <v>24299.7</v>
      </c>
      <c r="G13" s="71">
        <f t="shared" si="1"/>
        <v>27.61392304370554</v>
      </c>
    </row>
    <row r="14" spans="2:8" ht="30" customHeight="1">
      <c r="B14" s="58">
        <v>11</v>
      </c>
      <c r="C14" s="83" t="s">
        <v>75</v>
      </c>
      <c r="D14" s="51">
        <f>+D15+D21</f>
        <v>77482</v>
      </c>
      <c r="E14" s="51">
        <f t="shared" ref="E14:F14" si="4">+E15+E21</f>
        <v>77482</v>
      </c>
      <c r="F14" s="51">
        <f t="shared" si="4"/>
        <v>23839.7</v>
      </c>
      <c r="G14" s="71">
        <f t="shared" si="1"/>
        <v>30.768049353398208</v>
      </c>
    </row>
    <row r="15" spans="2:8" ht="30" customHeight="1">
      <c r="B15" s="77">
        <v>32</v>
      </c>
      <c r="C15" s="85" t="s">
        <v>12</v>
      </c>
      <c r="D15" s="78">
        <f>+D16+D17+D18+D19+D20</f>
        <v>77117</v>
      </c>
      <c r="E15" s="78">
        <f>+E16+E17+E18+E19+E20</f>
        <v>77117</v>
      </c>
      <c r="F15" s="136">
        <f>+F16+F17+F18+F19+F20</f>
        <v>23743.23</v>
      </c>
      <c r="G15" s="79">
        <f t="shared" si="1"/>
        <v>30.788580987330938</v>
      </c>
    </row>
    <row r="16" spans="2:8" ht="30" customHeight="1">
      <c r="B16" s="58">
        <v>3221</v>
      </c>
      <c r="C16" s="86" t="s">
        <v>64</v>
      </c>
      <c r="D16" s="51">
        <v>133</v>
      </c>
      <c r="E16" s="51">
        <v>133</v>
      </c>
      <c r="F16" s="71">
        <v>0</v>
      </c>
      <c r="G16" s="71">
        <v>0</v>
      </c>
    </row>
    <row r="17" spans="2:7" ht="30" customHeight="1">
      <c r="B17" s="58">
        <v>3237</v>
      </c>
      <c r="C17" s="87" t="s">
        <v>66</v>
      </c>
      <c r="D17" s="51">
        <v>8265</v>
      </c>
      <c r="E17" s="51">
        <v>8265</v>
      </c>
      <c r="F17" s="71">
        <v>2868.1</v>
      </c>
      <c r="G17" s="71">
        <f t="shared" si="1"/>
        <v>34.701754385964911</v>
      </c>
    </row>
    <row r="18" spans="2:7" ht="30" customHeight="1">
      <c r="B18" s="58">
        <v>3238</v>
      </c>
      <c r="C18" s="87" t="s">
        <v>67</v>
      </c>
      <c r="D18" s="51">
        <v>1750</v>
      </c>
      <c r="E18" s="51">
        <v>1750</v>
      </c>
      <c r="F18" s="71">
        <v>517.94000000000005</v>
      </c>
      <c r="G18" s="71">
        <f t="shared" si="1"/>
        <v>29.596571428571433</v>
      </c>
    </row>
    <row r="19" spans="2:7" ht="30" customHeight="1">
      <c r="B19" s="58">
        <v>3291</v>
      </c>
      <c r="C19" s="88" t="s">
        <v>69</v>
      </c>
      <c r="D19" s="51">
        <v>64315</v>
      </c>
      <c r="E19" s="51">
        <v>64315</v>
      </c>
      <c r="F19" s="71">
        <v>20357.189999999999</v>
      </c>
      <c r="G19" s="71">
        <f t="shared" si="1"/>
        <v>31.652320609500112</v>
      </c>
    </row>
    <row r="20" spans="2:7" ht="30" customHeight="1">
      <c r="B20" s="58">
        <v>3299</v>
      </c>
      <c r="C20" s="87" t="s">
        <v>68</v>
      </c>
      <c r="D20" s="51">
        <v>2654</v>
      </c>
      <c r="E20" s="51">
        <v>2654</v>
      </c>
      <c r="F20" s="71">
        <v>0</v>
      </c>
      <c r="G20" s="71">
        <f t="shared" si="1"/>
        <v>0</v>
      </c>
    </row>
    <row r="21" spans="2:7" ht="30" customHeight="1">
      <c r="B21" s="77">
        <v>34</v>
      </c>
      <c r="C21" s="85" t="s">
        <v>70</v>
      </c>
      <c r="D21" s="78">
        <f>+D22</f>
        <v>365</v>
      </c>
      <c r="E21" s="78">
        <f>+E22</f>
        <v>365</v>
      </c>
      <c r="F21" s="79">
        <f>+F22</f>
        <v>96.47</v>
      </c>
      <c r="G21" s="79">
        <f t="shared" si="1"/>
        <v>26.430136986301367</v>
      </c>
    </row>
    <row r="22" spans="2:7" ht="30" customHeight="1">
      <c r="B22" s="58">
        <v>3431</v>
      </c>
      <c r="C22" s="87" t="s">
        <v>72</v>
      </c>
      <c r="D22" s="51">
        <v>365</v>
      </c>
      <c r="E22" s="51">
        <v>365</v>
      </c>
      <c r="F22" s="71">
        <v>96.47</v>
      </c>
      <c r="G22" s="71">
        <f t="shared" si="1"/>
        <v>26.430136986301367</v>
      </c>
    </row>
    <row r="23" spans="2:7" ht="32.25" customHeight="1">
      <c r="B23" s="58">
        <v>51011</v>
      </c>
      <c r="C23" s="103" t="s">
        <v>93</v>
      </c>
      <c r="D23" s="104">
        <f>+D24</f>
        <v>10516</v>
      </c>
      <c r="E23" s="104">
        <f t="shared" ref="E23:F24" si="5">+E24</f>
        <v>10516</v>
      </c>
      <c r="F23" s="104">
        <f t="shared" si="5"/>
        <v>460</v>
      </c>
      <c r="G23" s="71">
        <f t="shared" si="1"/>
        <v>4.3742868010650433</v>
      </c>
    </row>
    <row r="24" spans="2:7" ht="41.25" customHeight="1">
      <c r="B24" s="77">
        <v>32</v>
      </c>
      <c r="C24" s="85" t="s">
        <v>12</v>
      </c>
      <c r="D24" s="104">
        <f>+D25</f>
        <v>10516</v>
      </c>
      <c r="E24" s="104">
        <f t="shared" si="5"/>
        <v>10516</v>
      </c>
      <c r="F24" s="104">
        <f t="shared" si="5"/>
        <v>460</v>
      </c>
      <c r="G24" s="71">
        <f t="shared" si="1"/>
        <v>4.3742868010650433</v>
      </c>
    </row>
    <row r="25" spans="2:7" ht="25.5">
      <c r="B25" s="58">
        <v>3291</v>
      </c>
      <c r="C25" s="88" t="s">
        <v>69</v>
      </c>
      <c r="D25" s="105">
        <v>10516</v>
      </c>
      <c r="E25" s="105">
        <v>10516</v>
      </c>
      <c r="F25" s="105">
        <v>460</v>
      </c>
      <c r="G25" s="71">
        <f t="shared" si="1"/>
        <v>4.3742868010650433</v>
      </c>
    </row>
    <row r="26" spans="2:7">
      <c r="B26" s="54"/>
      <c r="C26" s="54"/>
      <c r="D26" s="54"/>
      <c r="E26" s="54"/>
      <c r="F26" s="54"/>
      <c r="G26" s="54"/>
    </row>
  </sheetData>
  <mergeCells count="4">
    <mergeCell ref="B4:G4"/>
    <mergeCell ref="B6:C6"/>
    <mergeCell ref="B7:C7"/>
    <mergeCell ref="B2:G2"/>
  </mergeCells>
  <pageMargins left="0.7" right="0.7" top="0.75" bottom="0.75" header="0.3" footer="0.3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J12" sqref="J12"/>
    </sheetView>
  </sheetViews>
  <sheetFormatPr defaultRowHeight="15"/>
  <cols>
    <col min="1" max="1" width="117.42578125" customWidth="1"/>
  </cols>
  <sheetData>
    <row r="1" spans="1:1" ht="17.25">
      <c r="A1" s="96" t="s">
        <v>81</v>
      </c>
    </row>
    <row r="2" spans="1:1">
      <c r="A2" s="97" t="s">
        <v>82</v>
      </c>
    </row>
    <row r="3" spans="1:1" ht="15.75">
      <c r="A3" s="98" t="s">
        <v>80</v>
      </c>
    </row>
    <row r="4" spans="1:1" ht="15.75">
      <c r="A4" s="98"/>
    </row>
    <row r="5" spans="1:1" ht="15.75">
      <c r="A5" s="98"/>
    </row>
    <row r="6" spans="1:1" ht="15.75">
      <c r="A6" s="98"/>
    </row>
    <row r="7" spans="1:1">
      <c r="A7" s="99"/>
    </row>
    <row r="8" spans="1:1" ht="31.5">
      <c r="A8" s="100" t="s">
        <v>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2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POSEBNI IZVJEŠTAJI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Antonio Razum</cp:lastModifiedBy>
  <cp:lastPrinted>2026-07-09T08:46:53Z</cp:lastPrinted>
  <dcterms:created xsi:type="dcterms:W3CDTF">2022-08-12T12:51:27Z</dcterms:created>
  <dcterms:modified xsi:type="dcterms:W3CDTF">2026-07-09T08:48:58Z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OSFI izvještaj o izvršenju PKDP I-VI ispravno.xlsx</vt:lpwstr>
  </property>
</Properties>
</file>