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. 2025 glavna knjiga\Financijski plan za 2026.-2028\"/>
    </mc:Choice>
  </mc:AlternateContent>
  <bookViews>
    <workbookView xWindow="0" yWindow="0" windowWidth="28800" windowHeight="11370" tabRatio="801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  <sheet name="POSEBNI DIO-DETALJNO" sheetId="13" r:id="rId8"/>
  </sheets>
  <definedNames>
    <definedName name="_xlnm.Print_Area" localSheetId="4">' Račun financiranja-ekonomska'!$A$1:$H$11</definedName>
    <definedName name="_xlnm.Print_Area" localSheetId="5">' Račun financiranja-izvori'!$A$1:$F$6</definedName>
    <definedName name="_xlnm.Print_Area" localSheetId="1">' Račun prihoda i rashoda-ekonom'!$A$1:$H$20</definedName>
    <definedName name="_xlnm.Print_Area" localSheetId="2">' Račun prihoda i rashoda-izvori'!$A$1:$F$13</definedName>
    <definedName name="_xlnm.Print_Area" localSheetId="3">' Račun rashoda-funkcija'!$A$1:$F$8</definedName>
    <definedName name="_xlnm.Print_Area" localSheetId="6">'POSEBNI DIO'!$A$2:$G$12</definedName>
    <definedName name="_xlnm.Print_Area" localSheetId="0">SAŽETAK!$A$1:$J$28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3" l="1"/>
  <c r="J10" i="13"/>
  <c r="H10" i="13"/>
  <c r="H26" i="13"/>
  <c r="I26" i="13"/>
  <c r="J26" i="13"/>
  <c r="H27" i="13"/>
  <c r="I27" i="13"/>
  <c r="J27" i="13"/>
  <c r="H28" i="13"/>
  <c r="I28" i="13"/>
  <c r="J28" i="13"/>
  <c r="H29" i="13"/>
  <c r="I29" i="13"/>
  <c r="J29" i="13"/>
  <c r="F8" i="7"/>
  <c r="G8" i="7"/>
  <c r="E8" i="7"/>
  <c r="G13" i="7"/>
  <c r="F13" i="7"/>
  <c r="E13" i="7"/>
  <c r="G14" i="7"/>
  <c r="F14" i="7"/>
  <c r="E14" i="7"/>
  <c r="E7" i="9"/>
  <c r="F7" i="9"/>
  <c r="D7" i="9"/>
  <c r="G11" i="3"/>
  <c r="H11" i="3"/>
  <c r="F11" i="3"/>
  <c r="F29" i="13" l="1"/>
  <c r="F28" i="13" s="1"/>
  <c r="F27" i="13" s="1"/>
  <c r="F26" i="13" s="1"/>
  <c r="D14" i="7"/>
  <c r="D13" i="7" s="1"/>
  <c r="C7" i="9"/>
  <c r="E11" i="3"/>
  <c r="G29" i="13"/>
  <c r="G28" i="13" s="1"/>
  <c r="G27" i="13" s="1"/>
  <c r="G26" i="13" s="1"/>
  <c r="E29" i="13" l="1"/>
  <c r="E28" i="13" s="1"/>
  <c r="E27" i="13" s="1"/>
  <c r="E26" i="13" s="1"/>
  <c r="C14" i="7"/>
  <c r="C13" i="7" s="1"/>
  <c r="C11" i="9"/>
  <c r="D11" i="9"/>
  <c r="E11" i="9"/>
  <c r="F11" i="9"/>
  <c r="B11" i="9"/>
  <c r="B7" i="9"/>
  <c r="B6" i="9" s="1"/>
  <c r="D11" i="3"/>
  <c r="F14" i="1" l="1"/>
  <c r="F11" i="1"/>
  <c r="F15" i="1" l="1"/>
  <c r="H24" i="13"/>
  <c r="H23" i="13" s="1"/>
  <c r="G24" i="13"/>
  <c r="G23" i="13" s="1"/>
  <c r="F24" i="13"/>
  <c r="F23" i="13" s="1"/>
  <c r="E24" i="13"/>
  <c r="E23" i="13" s="1"/>
  <c r="J24" i="13"/>
  <c r="J23" i="13" s="1"/>
  <c r="I24" i="13"/>
  <c r="I23" i="13" s="1"/>
  <c r="J19" i="13"/>
  <c r="I19" i="13"/>
  <c r="J16" i="13"/>
  <c r="I16" i="13"/>
  <c r="H14" i="13"/>
  <c r="G14" i="13"/>
  <c r="F14" i="13"/>
  <c r="E14" i="13"/>
  <c r="J14" i="13"/>
  <c r="I14" i="13"/>
  <c r="E16" i="13" l="1"/>
  <c r="I13" i="13"/>
  <c r="I12" i="13" s="1"/>
  <c r="I11" i="13" s="1"/>
  <c r="I9" i="13" s="1"/>
  <c r="I8" i="13" s="1"/>
  <c r="I7" i="13" s="1"/>
  <c r="I6" i="13" s="1"/>
  <c r="J13" i="13"/>
  <c r="J12" i="13" s="1"/>
  <c r="J11" i="13" s="1"/>
  <c r="J9" i="13" s="1"/>
  <c r="J8" i="13" s="1"/>
  <c r="J7" i="13" s="1"/>
  <c r="J6" i="13" s="1"/>
  <c r="H19" i="13"/>
  <c r="G16" i="13"/>
  <c r="F16" i="13"/>
  <c r="G19" i="13"/>
  <c r="F19" i="13"/>
  <c r="H16" i="13"/>
  <c r="H13" i="13" l="1"/>
  <c r="H12" i="13" s="1"/>
  <c r="H11" i="13" s="1"/>
  <c r="H9" i="13" s="1"/>
  <c r="H8" i="13" s="1"/>
  <c r="H7" i="13" s="1"/>
  <c r="H6" i="13" s="1"/>
  <c r="G13" i="13"/>
  <c r="G12" i="13" s="1"/>
  <c r="G11" i="13" s="1"/>
  <c r="F13" i="13"/>
  <c r="F12" i="13" s="1"/>
  <c r="F11" i="13" s="1"/>
  <c r="C10" i="7"/>
  <c r="C9" i="7" s="1"/>
  <c r="B7" i="10"/>
  <c r="B6" i="10" s="1"/>
  <c r="B10" i="9"/>
  <c r="D10" i="3"/>
  <c r="D18" i="3"/>
  <c r="D17" i="3" s="1"/>
  <c r="H14" i="1"/>
  <c r="I14" i="1"/>
  <c r="J14" i="1"/>
  <c r="H11" i="1"/>
  <c r="I11" i="1"/>
  <c r="J11" i="1"/>
  <c r="G18" i="3"/>
  <c r="G17" i="3" s="1"/>
  <c r="H18" i="3"/>
  <c r="H17" i="3" s="1"/>
  <c r="F18" i="3"/>
  <c r="F17" i="3" s="1"/>
  <c r="H10" i="3"/>
  <c r="G10" i="3"/>
  <c r="F10" i="3"/>
  <c r="D10" i="9"/>
  <c r="E10" i="9"/>
  <c r="F10" i="9"/>
  <c r="F6" i="9"/>
  <c r="E6" i="9"/>
  <c r="D6" i="9"/>
  <c r="F7" i="10"/>
  <c r="F6" i="10" s="1"/>
  <c r="E7" i="10"/>
  <c r="E6" i="10" s="1"/>
  <c r="D7" i="10"/>
  <c r="D6" i="10" s="1"/>
  <c r="G10" i="7"/>
  <c r="G9" i="7" s="1"/>
  <c r="G7" i="7" s="1"/>
  <c r="G6" i="7" s="1"/>
  <c r="G5" i="7" s="1"/>
  <c r="F10" i="7"/>
  <c r="F9" i="7" s="1"/>
  <c r="F7" i="7" s="1"/>
  <c r="F6" i="7" s="1"/>
  <c r="F5" i="7" s="1"/>
  <c r="E10" i="7"/>
  <c r="E9" i="7" s="1"/>
  <c r="E7" i="7" s="1"/>
  <c r="E6" i="7" s="1"/>
  <c r="E5" i="7" s="1"/>
  <c r="F10" i="13" l="1"/>
  <c r="F9" i="13" s="1"/>
  <c r="F8" i="13" s="1"/>
  <c r="F7" i="13" s="1"/>
  <c r="F6" i="13" s="1"/>
  <c r="C8" i="7"/>
  <c r="C7" i="7" s="1"/>
  <c r="C6" i="7" s="1"/>
  <c r="C5" i="7" s="1"/>
  <c r="G10" i="13"/>
  <c r="G9" i="13" s="1"/>
  <c r="G8" i="13" s="1"/>
  <c r="G7" i="13" s="1"/>
  <c r="G6" i="13" s="1"/>
  <c r="J15" i="1"/>
  <c r="I15" i="1"/>
  <c r="H15" i="1"/>
  <c r="D10" i="7"/>
  <c r="D9" i="7" s="1"/>
  <c r="C7" i="10"/>
  <c r="C6" i="10" s="1"/>
  <c r="C10" i="9"/>
  <c r="C6" i="9"/>
  <c r="E18" i="3"/>
  <c r="E17" i="3" s="1"/>
  <c r="E10" i="3"/>
  <c r="G14" i="1"/>
  <c r="G11" i="1"/>
  <c r="D8" i="7" l="1"/>
  <c r="D7" i="7" s="1"/>
  <c r="D6" i="7" s="1"/>
  <c r="D5" i="7" s="1"/>
  <c r="G15" i="1"/>
  <c r="E19" i="13"/>
  <c r="E13" i="13" s="1"/>
  <c r="E12" i="13" s="1"/>
  <c r="E11" i="13" s="1"/>
  <c r="E10" i="13" l="1"/>
  <c r="E9" i="13" s="1"/>
  <c r="E8" i="13" s="1"/>
  <c r="E7" i="13" s="1"/>
  <c r="E6" i="13" s="1"/>
</calcChain>
</file>

<file path=xl/sharedStrings.xml><?xml version="1.0" encoding="utf-8"?>
<sst xmlns="http://schemas.openxmlformats.org/spreadsheetml/2006/main" count="171" uniqueCount="90">
  <si>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</si>
  <si>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</si>
  <si>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</si>
  <si>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</si>
  <si>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</si>
  <si>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</si>
  <si>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</si>
  <si>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</si>
  <si>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BROJČANA OZNAKA I NAZIV</t>
  </si>
  <si>
    <t>01 Opće javne usluge</t>
  </si>
  <si>
    <t>011 Izvršna i zakonodavna tijela, financijski i fiskalni poslovi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</si>
  <si>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</si>
  <si>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</si>
  <si>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</si>
  <si>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</si>
  <si>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</si>
  <si>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</si>
  <si>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PRIJENOS SREDSTAVA IZ PRETHODNE GODINE</t>
  </si>
  <si>
    <t>1 Opći prihodi i primici</t>
  </si>
  <si>
    <t>11 Opći prihodi i primici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</si>
  <si>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</si>
  <si>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</si>
  <si>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</si>
  <si>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</si>
  <si>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</si>
  <si>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</si>
  <si>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</si>
  <si>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</si>
  <si>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</si>
  <si>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</si>
  <si>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</si>
  <si>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</si>
  <si>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</si>
  <si>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</si>
  <si>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</si>
  <si>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</si>
  <si>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</si>
  <si>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</si>
  <si>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</si>
  <si>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Prihodi iz nadležnog proračuna i od HZZO-a temeljem ugovornih obveza</t>
  </si>
  <si>
    <t>Opći prihodi i primici</t>
  </si>
  <si>
    <t>Financijski rashodi</t>
  </si>
  <si>
    <t>025</t>
  </si>
  <si>
    <t>02555</t>
  </si>
  <si>
    <t>ODBOR ZA STANDARDE FINANCIJSKOG IZVJEŠTAVANJA</t>
  </si>
  <si>
    <t>11</t>
  </si>
  <si>
    <t>FINANCIJSKI I FISKALNI SUSTAV</t>
  </si>
  <si>
    <t>UPRAVLJANJE SUSTAVOM JAVNIH FINANCIJA</t>
  </si>
  <si>
    <t>RAD ODBORA ZA STANDARDE FINANCIJSKOG IZVJEŠTAVANJA</t>
  </si>
  <si>
    <t>22</t>
  </si>
  <si>
    <t>Financijski i fiskalni sustav</t>
  </si>
  <si>
    <t>Upravljanje sustavom javnih financija</t>
  </si>
  <si>
    <t>2203</t>
  </si>
  <si>
    <t>A907001</t>
  </si>
  <si>
    <t>Rad Obora za standarde financijskog izvještavanja</t>
  </si>
  <si>
    <t>32</t>
  </si>
  <si>
    <t>34</t>
  </si>
  <si>
    <t>3</t>
  </si>
  <si>
    <t>Šifra</t>
  </si>
  <si>
    <t xml:space="preserve">Naziv </t>
  </si>
  <si>
    <t>EUR</t>
  </si>
  <si>
    <t>MINISTARSTVO FINANCIJA</t>
  </si>
  <si>
    <t>322</t>
  </si>
  <si>
    <t>Rashodi za materijal i energiju</t>
  </si>
  <si>
    <t>Uredski materijal</t>
  </si>
  <si>
    <t>Rashodi za usluge</t>
  </si>
  <si>
    <r>
      <t xml:space="preserve">Ugovori o djelu - </t>
    </r>
    <r>
      <rPr>
        <i/>
        <sz val="10"/>
        <color rgb="FF000000"/>
        <rFont val="Arial"/>
        <family val="2"/>
      </rPr>
      <t>tajništvo i računovodstvo</t>
    </r>
  </si>
  <si>
    <r>
      <t xml:space="preserve">Ostale računalne usluge - </t>
    </r>
    <r>
      <rPr>
        <i/>
        <sz val="10"/>
        <color rgb="FF000000"/>
        <rFont val="Arial"/>
        <family val="2"/>
      </rPr>
      <t>održavanje web stranice i pristup web servisu e-Račun za državu</t>
    </r>
  </si>
  <si>
    <t>Ostali nespomenuti rashodi poslovanja</t>
  </si>
  <si>
    <r>
      <t xml:space="preserve">Ostali nespomenuti rashodi poslovanja - </t>
    </r>
    <r>
      <rPr>
        <i/>
        <sz val="10"/>
        <color rgb="FF000000"/>
        <rFont val="Arial"/>
        <family val="2"/>
      </rPr>
      <t>godišnja pretplata za 2 digitalna certifikata</t>
    </r>
  </si>
  <si>
    <t>Ostali financijski rashodi</t>
  </si>
  <si>
    <t>34312</t>
  </si>
  <si>
    <r>
      <t xml:space="preserve">Usluge platnog prometa - </t>
    </r>
    <r>
      <rPr>
        <i/>
        <sz val="10"/>
        <color rgb="FF000000"/>
        <rFont val="Arial"/>
        <family val="2"/>
      </rPr>
      <t>HPB naknada</t>
    </r>
  </si>
  <si>
    <t xml:space="preserve">Naknade za rad članovima predstavničkih i izvršnih tijela i upravnih vijeća </t>
  </si>
  <si>
    <t>PROJEKCIJA 
ZA 2027.</t>
  </si>
  <si>
    <t>Pomoći iz inozemstva i od subjekata unutar općeg proračuna</t>
  </si>
  <si>
    <t>Projekcija 
za 2027.</t>
  </si>
  <si>
    <t xml:space="preserve">Naknade troškova službenog puta članovima predstavničkih i izvršnih tijela i upravnih vijeća </t>
  </si>
  <si>
    <t>FINANCIJSKI PLAN PRORAČUNSKOG KORISNIKA DRŽAVNOG PRORAČUNA
ZA 2026. I PROJEKCIJE ZA 2027. I 2028. GODINU</t>
  </si>
  <si>
    <t>IZVRŠENJE
2024.</t>
  </si>
  <si>
    <t>TEKUĆI PLAN
2025.</t>
  </si>
  <si>
    <t>PLAN 
ZA 2026.</t>
  </si>
  <si>
    <t>PROJEKCIJA 
ZA 2028.</t>
  </si>
  <si>
    <t>Izvršenje 2024.</t>
  </si>
  <si>
    <t>Plan 2025.</t>
  </si>
  <si>
    <t>Izvršenje do 30.9.2025.</t>
  </si>
  <si>
    <t>Plan za 2026.</t>
  </si>
  <si>
    <t>Projekcija 
za 2028.</t>
  </si>
  <si>
    <t>Programi Unije – predfinanciranje iz izvora 11 Opći prihodi i primici</t>
  </si>
  <si>
    <t xml:space="preserve">  51 Programi Unije – predfinanciranje iz izvora 11 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</si>
</sst>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  <charset val="238"/>
    </font>
    <font>
      <i/>
      <sz val="10"/>
      <color rgb="FF231F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" fontId="20" fillId="4" borderId="6" applyNumberFormat="0" applyProtection="0">
      <alignment vertical="center"/>
    </xf>
    <xf numFmtId="4" fontId="20" fillId="0" borderId="6" applyNumberFormat="0" applyProtection="0">
      <alignment horizontal="right" vertical="center"/>
    </xf>
  </cellStyleXfs>
  <cellXfs count="16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4" fontId="9" fillId="0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 applyProtection="1">
      <alignment vertical="center"/>
    </xf>
    <xf numFmtId="4" fontId="11" fillId="3" borderId="3" xfId="0" applyNumberFormat="1" applyFont="1" applyFill="1" applyBorder="1" applyAlignment="1" applyProtection="1">
      <alignment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3" fillId="0" borderId="3" xfId="0" quotePrefix="1" applyNumberFormat="1" applyFont="1" applyBorder="1" applyAlignment="1">
      <alignment horizontal="right" wrapText="1"/>
    </xf>
    <xf numFmtId="4" fontId="11" fillId="3" borderId="3" xfId="0" applyNumberFormat="1" applyFont="1" applyFill="1" applyBorder="1" applyAlignment="1" applyProtection="1">
      <alignment horizontal="right" vertical="center"/>
    </xf>
    <xf numFmtId="4" fontId="11" fillId="3" borderId="3" xfId="0" applyNumberFormat="1" applyFont="1" applyFill="1" applyBorder="1" applyAlignment="1" applyProtection="1">
      <alignment horizontal="righ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0" fillId="0" borderId="0" xfId="0" applyNumberFormat="1"/>
    <xf numFmtId="0" fontId="11" fillId="2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2" borderId="3" xfId="0" quotePrefix="1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NumberFormat="1" applyFont="1" applyFill="1" applyBorder="1" applyAlignment="1" applyProtection="1">
      <alignment horizontal="left" vertical="center" wrapText="1" indent="2"/>
    </xf>
    <xf numFmtId="0" fontId="6" fillId="2" borderId="3" xfId="0" applyNumberFormat="1" applyFont="1" applyFill="1" applyBorder="1" applyAlignment="1" applyProtection="1">
      <alignment horizontal="left" vertical="center" wrapText="1" indent="3"/>
    </xf>
    <xf numFmtId="0" fontId="19" fillId="2" borderId="3" xfId="0" quotePrefix="1" applyNumberFormat="1" applyFont="1" applyFill="1" applyBorder="1" applyAlignment="1" applyProtection="1">
      <alignment horizontal="left" vertical="center" wrapText="1" indent="4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quotePrefix="1" applyNumberFormat="1" applyFont="1" applyFill="1" applyBorder="1" applyAlignment="1" applyProtection="1">
      <alignment horizontal="left" vertical="center" wrapText="1" indent="5"/>
    </xf>
    <xf numFmtId="0" fontId="3" fillId="2" borderId="3" xfId="0" quotePrefix="1" applyNumberFormat="1" applyFont="1" applyFill="1" applyBorder="1" applyAlignment="1" applyProtection="1">
      <alignment horizontal="left" vertical="center" wrapText="1" indent="7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/>
    <xf numFmtId="3" fontId="3" fillId="0" borderId="3" xfId="0" applyNumberFormat="1" applyFont="1" applyBorder="1" applyAlignment="1"/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0" fontId="11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quotePrefix="1" applyFont="1" applyBorder="1" applyAlignment="1">
      <alignment horizontal="right" wrapText="1"/>
    </xf>
    <xf numFmtId="0" fontId="11" fillId="3" borderId="3" xfId="0" applyNumberFormat="1" applyFont="1" applyFill="1" applyBorder="1" applyAlignment="1" applyProtection="1">
      <alignment vertical="center" wrapText="1"/>
    </xf>
    <xf numFmtId="4" fontId="19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3" fontId="17" fillId="2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4" fontId="21" fillId="2" borderId="3" xfId="0" applyNumberFormat="1" applyFont="1" applyFill="1" applyBorder="1" applyAlignment="1">
      <alignment horizontal="righ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4" fontId="22" fillId="2" borderId="3" xfId="0" applyNumberFormat="1" applyFont="1" applyFill="1" applyBorder="1" applyAlignment="1">
      <alignment horizontal="right" vertical="center" wrapText="1"/>
    </xf>
    <xf numFmtId="3" fontId="22" fillId="2" borderId="3" xfId="0" applyNumberFormat="1" applyFont="1" applyFill="1" applyBorder="1" applyAlignment="1">
      <alignment horizontal="right" vertical="center" wrapText="1"/>
    </xf>
    <xf numFmtId="4" fontId="22" fillId="0" borderId="3" xfId="0" applyNumberFormat="1" applyFont="1" applyFill="1" applyBorder="1" applyAlignment="1">
      <alignment horizontal="right" vertical="center" wrapText="1"/>
    </xf>
    <xf numFmtId="3" fontId="18" fillId="2" borderId="7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horizontal="right"/>
    </xf>
    <xf numFmtId="4" fontId="9" fillId="2" borderId="3" xfId="0" applyNumberFormat="1" applyFont="1" applyFill="1" applyBorder="1" applyAlignment="1" applyProtection="1">
      <alignment horizontal="right" wrapText="1"/>
    </xf>
    <xf numFmtId="0" fontId="25" fillId="6" borderId="8" xfId="0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right" vertical="center"/>
    </xf>
    <xf numFmtId="4" fontId="24" fillId="0" borderId="3" xfId="0" applyNumberFormat="1" applyFont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 indent="1"/>
    </xf>
    <xf numFmtId="0" fontId="6" fillId="2" borderId="2" xfId="0" quotePrefix="1" applyFont="1" applyFill="1" applyBorder="1" applyAlignment="1">
      <alignment horizontal="left" vertical="center" wrapText="1" indent="1"/>
    </xf>
    <xf numFmtId="0" fontId="6" fillId="2" borderId="1" xfId="0" quotePrefix="1" applyFont="1" applyFill="1" applyBorder="1" applyAlignment="1">
      <alignment horizontal="left" vertical="center" wrapText="1" indent="2"/>
    </xf>
    <xf numFmtId="0" fontId="6" fillId="2" borderId="2" xfId="0" quotePrefix="1" applyFont="1" applyFill="1" applyBorder="1" applyAlignment="1">
      <alignment horizontal="left" vertical="center" wrapText="1" indent="2"/>
    </xf>
    <xf numFmtId="0" fontId="6" fillId="2" borderId="1" xfId="0" quotePrefix="1" applyFont="1" applyFill="1" applyBorder="1" applyAlignment="1">
      <alignment horizontal="left" vertical="center" wrapText="1" indent="3"/>
    </xf>
    <xf numFmtId="0" fontId="6" fillId="2" borderId="2" xfId="0" quotePrefix="1" applyFont="1" applyFill="1" applyBorder="1" applyAlignment="1">
      <alignment horizontal="left" vertical="center" wrapText="1" indent="3"/>
    </xf>
    <xf numFmtId="0" fontId="17" fillId="2" borderId="1" xfId="0" quotePrefix="1" applyFont="1" applyFill="1" applyBorder="1" applyAlignment="1">
      <alignment horizontal="left" vertical="center" wrapText="1" indent="6"/>
    </xf>
    <xf numFmtId="0" fontId="17" fillId="2" borderId="2" xfId="0" quotePrefix="1" applyFont="1" applyFill="1" applyBorder="1" applyAlignment="1">
      <alignment horizontal="left" vertical="center" wrapText="1" indent="6"/>
    </xf>
    <xf numFmtId="0" fontId="17" fillId="2" borderId="3" xfId="0" applyFont="1" applyFill="1" applyBorder="1" applyAlignment="1">
      <alignment horizontal="left" vertical="center" wrapText="1"/>
    </xf>
    <xf numFmtId="0" fontId="18" fillId="2" borderId="1" xfId="0" quotePrefix="1" applyFont="1" applyFill="1" applyBorder="1" applyAlignment="1">
      <alignment horizontal="left" vertical="center" wrapText="1" indent="4"/>
    </xf>
    <xf numFmtId="0" fontId="18" fillId="2" borderId="2" xfId="0" quotePrefix="1" applyFont="1" applyFill="1" applyBorder="1" applyAlignment="1">
      <alignment horizontal="left" vertical="center" wrapText="1" indent="4"/>
    </xf>
    <xf numFmtId="0" fontId="18" fillId="2" borderId="3" xfId="0" applyFont="1" applyFill="1" applyBorder="1" applyAlignment="1">
      <alignment horizontal="left" vertical="center" wrapText="1"/>
    </xf>
    <xf numFmtId="0" fontId="21" fillId="2" borderId="1" xfId="0" quotePrefix="1" applyFont="1" applyFill="1" applyBorder="1" applyAlignment="1">
      <alignment horizontal="left" vertical="center" wrapText="1" indent="5"/>
    </xf>
    <xf numFmtId="0" fontId="21" fillId="2" borderId="2" xfId="0" quotePrefix="1" applyFont="1" applyFill="1" applyBorder="1" applyAlignment="1">
      <alignment horizontal="left" vertical="center" wrapText="1" indent="5"/>
    </xf>
    <xf numFmtId="0" fontId="21" fillId="2" borderId="3" xfId="0" applyFont="1" applyFill="1" applyBorder="1" applyAlignment="1">
      <alignment horizontal="left" vertical="center" wrapText="1" indent="1"/>
    </xf>
    <xf numFmtId="0" fontId="22" fillId="2" borderId="1" xfId="0" quotePrefix="1" applyFont="1" applyFill="1" applyBorder="1" applyAlignment="1">
      <alignment horizontal="left" vertical="center" wrapText="1" indent="5"/>
    </xf>
    <xf numFmtId="0" fontId="22" fillId="2" borderId="2" xfId="0" quotePrefix="1" applyFont="1" applyFill="1" applyBorder="1" applyAlignment="1">
      <alignment horizontal="left" vertical="center" wrapText="1" indent="5"/>
    </xf>
    <xf numFmtId="0" fontId="22" fillId="2" borderId="3" xfId="0" applyFont="1" applyFill="1" applyBorder="1" applyAlignment="1">
      <alignment horizontal="left" vertical="center" wrapText="1" indent="1"/>
    </xf>
    <xf numFmtId="0" fontId="18" fillId="2" borderId="1" xfId="0" quotePrefix="1" applyFont="1" applyFill="1" applyBorder="1" applyAlignment="1">
      <alignment horizontal="left" vertical="center" wrapText="1" indent="2"/>
    </xf>
    <xf numFmtId="0" fontId="18" fillId="2" borderId="2" xfId="0" quotePrefix="1" applyFont="1" applyFill="1" applyBorder="1" applyAlignment="1">
      <alignment horizontal="left" vertical="center" wrapText="1" indent="2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</cellXfs>
  <cellStyles count="3">
    <cellStyle name="Normalno" xfId="0" builtinId="0"/>
    <cellStyle name="SAPBEXaggData" xfId="1"/>
    <cellStyle name="SAPBEXstdD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K10" sqref="K10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115" t="s">
        <v>78</v>
      </c>
      <c r="B1" s="115"/>
      <c r="C1" s="115"/>
      <c r="D1" s="115"/>
      <c r="E1" s="115"/>
      <c r="F1" s="115"/>
      <c r="G1" s="115"/>
      <c r="H1" s="115"/>
      <c r="I1" s="115"/>
      <c r="J1" s="115"/>
      <c r="K1" s="32"/>
      <c r="L1" s="32"/>
    </row>
    <row r="2" spans="1:12" ht="18" customHeight="1" x14ac:dyDescent="0.25">
      <c r="A2" s="5"/>
      <c r="B2" s="5"/>
      <c r="C2" s="5"/>
      <c r="D2" s="5"/>
      <c r="E2" s="5"/>
      <c r="F2" s="22"/>
      <c r="G2" s="22"/>
      <c r="H2" s="5"/>
      <c r="I2" s="5"/>
      <c r="J2" s="5"/>
      <c r="K2" s="5"/>
      <c r="L2" s="5"/>
    </row>
    <row r="3" spans="1:12" ht="15.75" customHeight="1" x14ac:dyDescent="0.25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30"/>
      <c r="L3" s="30"/>
    </row>
    <row r="4" spans="1:12" ht="18" x14ac:dyDescent="0.25">
      <c r="A4" s="5"/>
      <c r="B4" s="5"/>
      <c r="C4" s="5"/>
      <c r="D4" s="5"/>
      <c r="E4" s="5"/>
      <c r="F4" s="22"/>
      <c r="G4" s="22"/>
      <c r="H4" s="5"/>
      <c r="I4" s="5"/>
      <c r="J4" s="5"/>
      <c r="K4" s="6"/>
      <c r="L4" s="6"/>
    </row>
    <row r="5" spans="1:12" ht="18" customHeight="1" x14ac:dyDescent="0.25">
      <c r="A5" s="115" t="s">
        <v>20</v>
      </c>
      <c r="B5" s="115"/>
      <c r="C5" s="115"/>
      <c r="D5" s="115"/>
      <c r="E5" s="115"/>
      <c r="F5" s="115"/>
      <c r="G5" s="115"/>
      <c r="H5" s="115"/>
      <c r="I5" s="115"/>
      <c r="J5" s="115"/>
      <c r="K5" s="29"/>
      <c r="L5" s="29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5"/>
    </row>
    <row r="7" spans="1:12" ht="25.5" x14ac:dyDescent="0.25">
      <c r="A7" s="126" t="s">
        <v>8</v>
      </c>
      <c r="B7" s="127"/>
      <c r="C7" s="127"/>
      <c r="D7" s="127"/>
      <c r="E7" s="127"/>
      <c r="F7" s="33" t="s">
        <v>79</v>
      </c>
      <c r="G7" s="33" t="s">
        <v>80</v>
      </c>
      <c r="H7" s="4" t="s">
        <v>81</v>
      </c>
      <c r="I7" s="4" t="s">
        <v>74</v>
      </c>
      <c r="J7" s="4" t="s">
        <v>82</v>
      </c>
    </row>
    <row r="8" spans="1:12" ht="12" customHeight="1" x14ac:dyDescent="0.25">
      <c r="A8" s="128">
        <v>1</v>
      </c>
      <c r="B8" s="128"/>
      <c r="C8" s="128"/>
      <c r="D8" s="128"/>
      <c r="E8" s="128"/>
      <c r="F8" s="36">
        <v>2</v>
      </c>
      <c r="G8" s="36">
        <v>3</v>
      </c>
      <c r="H8" s="37">
        <v>4</v>
      </c>
      <c r="I8" s="37">
        <v>5</v>
      </c>
      <c r="J8" s="37">
        <v>6</v>
      </c>
    </row>
    <row r="9" spans="1:12" x14ac:dyDescent="0.25">
      <c r="A9" s="124" t="s">
        <v>22</v>
      </c>
      <c r="B9" s="121"/>
      <c r="C9" s="121"/>
      <c r="D9" s="121"/>
      <c r="E9" s="117"/>
      <c r="F9" s="44">
        <v>66738.42</v>
      </c>
      <c r="G9" s="44">
        <v>87310</v>
      </c>
      <c r="H9" s="78">
        <v>87998</v>
      </c>
      <c r="I9" s="78">
        <v>87998</v>
      </c>
      <c r="J9" s="78">
        <v>87998</v>
      </c>
    </row>
    <row r="10" spans="1:12" x14ac:dyDescent="0.25">
      <c r="A10" s="125" t="s">
        <v>23</v>
      </c>
      <c r="B10" s="117"/>
      <c r="C10" s="117"/>
      <c r="D10" s="117"/>
      <c r="E10" s="117"/>
      <c r="F10" s="108">
        <v>0</v>
      </c>
      <c r="G10" s="44"/>
      <c r="H10" s="73"/>
      <c r="I10" s="73"/>
      <c r="J10" s="73"/>
    </row>
    <row r="11" spans="1:12" x14ac:dyDescent="0.25">
      <c r="A11" s="122" t="s">
        <v>0</v>
      </c>
      <c r="B11" s="119"/>
      <c r="C11" s="119"/>
      <c r="D11" s="119"/>
      <c r="E11" s="123"/>
      <c r="F11" s="47">
        <f>+F9</f>
        <v>66738.42</v>
      </c>
      <c r="G11" s="47">
        <f>+G9</f>
        <v>87310</v>
      </c>
      <c r="H11" s="47">
        <f t="shared" ref="H11:J11" si="0">+H9</f>
        <v>87998</v>
      </c>
      <c r="I11" s="47">
        <f t="shared" si="0"/>
        <v>87998</v>
      </c>
      <c r="J11" s="47">
        <f t="shared" si="0"/>
        <v>87998</v>
      </c>
    </row>
    <row r="12" spans="1:12" x14ac:dyDescent="0.25">
      <c r="A12" s="120" t="s">
        <v>24</v>
      </c>
      <c r="B12" s="121"/>
      <c r="C12" s="121"/>
      <c r="D12" s="121"/>
      <c r="E12" s="121"/>
      <c r="F12" s="45">
        <v>66738.42</v>
      </c>
      <c r="G12" s="45">
        <v>87310</v>
      </c>
      <c r="H12" s="78">
        <v>87998</v>
      </c>
      <c r="I12" s="78">
        <v>87998</v>
      </c>
      <c r="J12" s="79">
        <v>87998</v>
      </c>
    </row>
    <row r="13" spans="1:12" x14ac:dyDescent="0.25">
      <c r="A13" s="116" t="s">
        <v>25</v>
      </c>
      <c r="B13" s="117"/>
      <c r="C13" s="117"/>
      <c r="D13" s="117"/>
      <c r="E13" s="117"/>
      <c r="F13" s="108">
        <v>0</v>
      </c>
      <c r="G13" s="34"/>
      <c r="H13" s="75"/>
      <c r="I13" s="75"/>
      <c r="J13" s="74"/>
    </row>
    <row r="14" spans="1:12" x14ac:dyDescent="0.25">
      <c r="A14" s="26" t="s">
        <v>1</v>
      </c>
      <c r="B14" s="27"/>
      <c r="C14" s="27"/>
      <c r="D14" s="27"/>
      <c r="E14" s="27"/>
      <c r="F14" s="47">
        <f>+F12</f>
        <v>66738.42</v>
      </c>
      <c r="G14" s="47">
        <f>+G12</f>
        <v>87310</v>
      </c>
      <c r="H14" s="47">
        <f t="shared" ref="H14:J14" si="1">+H12</f>
        <v>87998</v>
      </c>
      <c r="I14" s="47">
        <f t="shared" si="1"/>
        <v>87998</v>
      </c>
      <c r="J14" s="47">
        <f t="shared" si="1"/>
        <v>87998</v>
      </c>
    </row>
    <row r="15" spans="1:12" x14ac:dyDescent="0.25">
      <c r="A15" s="118" t="s">
        <v>2</v>
      </c>
      <c r="B15" s="119"/>
      <c r="C15" s="119"/>
      <c r="D15" s="119"/>
      <c r="E15" s="119"/>
      <c r="F15" s="48">
        <f>+F11-F14</f>
        <v>0</v>
      </c>
      <c r="G15" s="48">
        <f>+G11-G14</f>
        <v>0</v>
      </c>
      <c r="H15" s="48">
        <f t="shared" ref="H15:J15" si="2">+H11-H14</f>
        <v>0</v>
      </c>
      <c r="I15" s="48">
        <f t="shared" si="2"/>
        <v>0</v>
      </c>
      <c r="J15" s="48">
        <f t="shared" si="2"/>
        <v>0</v>
      </c>
    </row>
    <row r="16" spans="1:12" ht="18" x14ac:dyDescent="0.25">
      <c r="A16" s="5"/>
      <c r="B16" s="9"/>
      <c r="C16" s="9"/>
      <c r="D16" s="9"/>
      <c r="E16" s="9"/>
      <c r="F16" s="20"/>
      <c r="G16" s="20"/>
      <c r="H16" s="9"/>
      <c r="I16" s="9"/>
      <c r="J16" s="3"/>
      <c r="K16" s="3"/>
      <c r="L16" s="3"/>
    </row>
    <row r="17" spans="1:12" ht="18" customHeight="1" x14ac:dyDescent="0.25">
      <c r="A17" s="115" t="s">
        <v>21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29"/>
      <c r="L17" s="29"/>
    </row>
    <row r="18" spans="1:12" ht="18" x14ac:dyDescent="0.25">
      <c r="A18" s="22"/>
      <c r="B18" s="20"/>
      <c r="C18" s="20"/>
      <c r="D18" s="20"/>
      <c r="E18" s="20"/>
      <c r="F18" s="20"/>
      <c r="G18" s="20"/>
      <c r="H18" s="21"/>
      <c r="I18" s="21"/>
      <c r="J18" s="21"/>
    </row>
    <row r="19" spans="1:12" ht="25.5" x14ac:dyDescent="0.25">
      <c r="A19" s="126" t="s">
        <v>8</v>
      </c>
      <c r="B19" s="127"/>
      <c r="C19" s="127"/>
      <c r="D19" s="127"/>
      <c r="E19" s="127"/>
      <c r="F19" s="33" t="s">
        <v>79</v>
      </c>
      <c r="G19" s="33" t="s">
        <v>80</v>
      </c>
      <c r="H19" s="4" t="s">
        <v>81</v>
      </c>
      <c r="I19" s="4" t="s">
        <v>74</v>
      </c>
      <c r="J19" s="4" t="s">
        <v>82</v>
      </c>
    </row>
    <row r="20" spans="1:12" ht="12" customHeight="1" x14ac:dyDescent="0.25">
      <c r="A20" s="128">
        <v>1</v>
      </c>
      <c r="B20" s="128"/>
      <c r="C20" s="128"/>
      <c r="D20" s="128"/>
      <c r="E20" s="128"/>
      <c r="F20" s="36">
        <v>2</v>
      </c>
      <c r="G20" s="36">
        <v>3</v>
      </c>
      <c r="H20" s="37">
        <v>4</v>
      </c>
      <c r="I20" s="37">
        <v>5</v>
      </c>
      <c r="J20" s="37">
        <v>6</v>
      </c>
    </row>
    <row r="21" spans="1:12" ht="15.75" customHeight="1" x14ac:dyDescent="0.25">
      <c r="A21" s="124" t="s">
        <v>26</v>
      </c>
      <c r="B21" s="131"/>
      <c r="C21" s="131"/>
      <c r="D21" s="131"/>
      <c r="E21" s="131"/>
      <c r="F21" s="81">
        <v>0</v>
      </c>
      <c r="G21" s="49">
        <v>0</v>
      </c>
      <c r="H21" s="77">
        <v>0</v>
      </c>
      <c r="I21" s="77">
        <v>0</v>
      </c>
      <c r="J21" s="77">
        <v>0</v>
      </c>
    </row>
    <row r="22" spans="1:12" x14ac:dyDescent="0.25">
      <c r="A22" s="124" t="s">
        <v>27</v>
      </c>
      <c r="B22" s="121"/>
      <c r="C22" s="121"/>
      <c r="D22" s="121"/>
      <c r="E22" s="121"/>
      <c r="F22" s="81">
        <v>0</v>
      </c>
      <c r="G22" s="49">
        <v>0</v>
      </c>
      <c r="H22" s="77">
        <v>0</v>
      </c>
      <c r="I22" s="77">
        <v>0</v>
      </c>
      <c r="J22" s="77">
        <v>0</v>
      </c>
    </row>
    <row r="23" spans="1:12" x14ac:dyDescent="0.25">
      <c r="A23" s="122" t="s">
        <v>28</v>
      </c>
      <c r="B23" s="119"/>
      <c r="C23" s="119"/>
      <c r="D23" s="119"/>
      <c r="E23" s="123"/>
      <c r="F23" s="80">
        <v>0</v>
      </c>
      <c r="G23" s="51">
        <v>0</v>
      </c>
      <c r="H23" s="76">
        <v>0</v>
      </c>
      <c r="I23" s="76">
        <v>0</v>
      </c>
      <c r="J23" s="76">
        <v>0</v>
      </c>
    </row>
    <row r="24" spans="1:12" x14ac:dyDescent="0.25">
      <c r="A24" s="129" t="s">
        <v>17</v>
      </c>
      <c r="B24" s="130"/>
      <c r="C24" s="130"/>
      <c r="D24" s="130"/>
      <c r="E24" s="130"/>
      <c r="F24" s="82">
        <v>0</v>
      </c>
      <c r="G24" s="50">
        <v>0</v>
      </c>
      <c r="H24" s="43">
        <v>0</v>
      </c>
      <c r="I24" s="43">
        <v>0</v>
      </c>
      <c r="J24" s="43">
        <v>0</v>
      </c>
    </row>
    <row r="25" spans="1:12" x14ac:dyDescent="0.25">
      <c r="A25" s="129" t="s">
        <v>29</v>
      </c>
      <c r="B25" s="130"/>
      <c r="C25" s="130"/>
      <c r="D25" s="130"/>
      <c r="E25" s="130"/>
      <c r="F25" s="82">
        <v>0</v>
      </c>
      <c r="G25" s="50">
        <v>0</v>
      </c>
      <c r="H25" s="43">
        <v>0</v>
      </c>
      <c r="I25" s="43">
        <v>0</v>
      </c>
      <c r="J25" s="43">
        <v>0</v>
      </c>
    </row>
    <row r="26" spans="1:12" x14ac:dyDescent="0.25">
      <c r="A26" s="118" t="s">
        <v>3</v>
      </c>
      <c r="B26" s="119"/>
      <c r="C26" s="119"/>
      <c r="D26" s="119"/>
      <c r="E26" s="119"/>
      <c r="F26" s="83">
        <v>0</v>
      </c>
      <c r="G26" s="52">
        <v>0</v>
      </c>
      <c r="H26" s="24">
        <v>0</v>
      </c>
      <c r="I26" s="24">
        <v>0</v>
      </c>
      <c r="J26" s="24">
        <v>0</v>
      </c>
    </row>
    <row r="27" spans="1:12" x14ac:dyDescent="0.25">
      <c r="A27" s="118" t="s">
        <v>4</v>
      </c>
      <c r="B27" s="119"/>
      <c r="C27" s="119"/>
      <c r="D27" s="119"/>
      <c r="E27" s="119"/>
      <c r="F27" s="83">
        <v>0</v>
      </c>
      <c r="G27" s="52">
        <v>0</v>
      </c>
      <c r="H27" s="24">
        <v>0</v>
      </c>
      <c r="I27" s="24">
        <v>0</v>
      </c>
      <c r="J27" s="24">
        <v>0</v>
      </c>
    </row>
    <row r="28" spans="1:12" ht="11.25" customHeight="1" x14ac:dyDescent="0.25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9" customHeight="1" x14ac:dyDescent="0.25"/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D15" sqref="D15:H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22"/>
      <c r="E1" s="22"/>
      <c r="F1" s="5"/>
      <c r="G1" s="5"/>
      <c r="H1" s="5"/>
      <c r="I1" s="5"/>
      <c r="J1" s="5"/>
    </row>
    <row r="2" spans="1:10" ht="15.75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30"/>
      <c r="J2" s="30"/>
    </row>
    <row r="3" spans="1:10" ht="18" x14ac:dyDescent="0.25">
      <c r="A3" s="5"/>
      <c r="B3" s="5"/>
      <c r="C3" s="5"/>
      <c r="D3" s="22"/>
      <c r="E3" s="22"/>
      <c r="F3" s="5"/>
      <c r="G3" s="5"/>
      <c r="H3" s="5"/>
      <c r="I3" s="6"/>
      <c r="J3" s="6"/>
    </row>
    <row r="4" spans="1:10" ht="15.75" x14ac:dyDescent="0.25">
      <c r="A4" s="115" t="s">
        <v>5</v>
      </c>
      <c r="B4" s="115"/>
      <c r="C4" s="115"/>
      <c r="D4" s="115"/>
      <c r="E4" s="115"/>
      <c r="F4" s="115"/>
      <c r="G4" s="115"/>
      <c r="H4" s="115"/>
      <c r="I4" s="29"/>
      <c r="J4" s="29"/>
    </row>
    <row r="5" spans="1:10" ht="18" x14ac:dyDescent="0.25">
      <c r="A5" s="5"/>
      <c r="B5" s="5"/>
      <c r="C5" s="5"/>
      <c r="D5" s="22"/>
      <c r="E5" s="22"/>
      <c r="F5" s="5"/>
      <c r="G5" s="5"/>
      <c r="H5" s="5"/>
      <c r="I5" s="6"/>
      <c r="J5" s="6"/>
    </row>
    <row r="6" spans="1:10" ht="15.75" x14ac:dyDescent="0.25">
      <c r="A6" s="115" t="s">
        <v>30</v>
      </c>
      <c r="B6" s="115"/>
      <c r="C6" s="115"/>
      <c r="D6" s="115"/>
      <c r="E6" s="115"/>
      <c r="F6" s="115"/>
      <c r="G6" s="115"/>
      <c r="H6" s="115"/>
      <c r="I6" s="31"/>
      <c r="J6" s="31"/>
    </row>
    <row r="7" spans="1:10" ht="18" x14ac:dyDescent="0.25">
      <c r="A7" s="5"/>
      <c r="B7" s="5"/>
      <c r="C7" s="5"/>
      <c r="D7" s="22"/>
      <c r="E7" s="22"/>
      <c r="F7" s="5"/>
      <c r="G7" s="5"/>
      <c r="H7" s="5"/>
      <c r="I7" s="6"/>
      <c r="J7" s="6"/>
    </row>
    <row r="8" spans="1:10" ht="25.5" x14ac:dyDescent="0.25">
      <c r="A8" s="132" t="s">
        <v>8</v>
      </c>
      <c r="B8" s="133"/>
      <c r="C8" s="134"/>
      <c r="D8" s="165" t="s">
        <v>79</v>
      </c>
      <c r="E8" s="165" t="s">
        <v>80</v>
      </c>
      <c r="F8" s="166" t="s">
        <v>81</v>
      </c>
      <c r="G8" s="166" t="s">
        <v>74</v>
      </c>
      <c r="H8" s="166" t="s">
        <v>82</v>
      </c>
    </row>
    <row r="9" spans="1:10" s="38" customFormat="1" ht="11.25" x14ac:dyDescent="0.2">
      <c r="A9" s="135">
        <v>1</v>
      </c>
      <c r="B9" s="136"/>
      <c r="C9" s="137"/>
      <c r="D9" s="39">
        <v>2</v>
      </c>
      <c r="E9" s="39">
        <v>3</v>
      </c>
      <c r="F9" s="40">
        <v>4</v>
      </c>
      <c r="G9" s="40">
        <v>5</v>
      </c>
      <c r="H9" s="40">
        <v>6</v>
      </c>
    </row>
    <row r="10" spans="1:10" x14ac:dyDescent="0.25">
      <c r="A10" s="11"/>
      <c r="B10" s="11"/>
      <c r="C10" s="11" t="s">
        <v>32</v>
      </c>
      <c r="D10" s="53">
        <f t="shared" ref="D10:H10" si="0">+D11</f>
        <v>66738.42</v>
      </c>
      <c r="E10" s="53">
        <f t="shared" si="0"/>
        <v>87310</v>
      </c>
      <c r="F10" s="71">
        <f t="shared" si="0"/>
        <v>87998</v>
      </c>
      <c r="G10" s="71">
        <f t="shared" si="0"/>
        <v>87998</v>
      </c>
      <c r="H10" s="71">
        <f t="shared" si="0"/>
        <v>87998</v>
      </c>
    </row>
    <row r="11" spans="1:10" x14ac:dyDescent="0.25">
      <c r="A11" s="11">
        <v>6</v>
      </c>
      <c r="B11" s="11"/>
      <c r="C11" s="11" t="s">
        <v>6</v>
      </c>
      <c r="D11" s="53">
        <f>D12+D13</f>
        <v>66738.42</v>
      </c>
      <c r="E11" s="53">
        <f>E12+E13</f>
        <v>87310</v>
      </c>
      <c r="F11" s="71">
        <f>+F13+F12</f>
        <v>87998</v>
      </c>
      <c r="G11" s="71">
        <f t="shared" ref="G11:H11" si="1">+G13+G12</f>
        <v>87998</v>
      </c>
      <c r="H11" s="71">
        <f t="shared" si="1"/>
        <v>87998</v>
      </c>
    </row>
    <row r="12" spans="1:10" ht="25.5" x14ac:dyDescent="0.25">
      <c r="A12" s="11"/>
      <c r="B12" s="15">
        <v>63</v>
      </c>
      <c r="C12" s="15" t="s">
        <v>75</v>
      </c>
      <c r="D12" s="54">
        <v>855.84</v>
      </c>
      <c r="E12" s="54">
        <v>0</v>
      </c>
      <c r="F12" s="72">
        <v>10516</v>
      </c>
      <c r="G12" s="72">
        <v>10516</v>
      </c>
      <c r="H12" s="72">
        <v>10516</v>
      </c>
    </row>
    <row r="13" spans="1:10" ht="25.5" x14ac:dyDescent="0.25">
      <c r="A13" s="11"/>
      <c r="B13" s="46">
        <v>67</v>
      </c>
      <c r="C13" s="46" t="s">
        <v>39</v>
      </c>
      <c r="D13" s="72">
        <v>65882.58</v>
      </c>
      <c r="E13" s="109">
        <v>87310</v>
      </c>
      <c r="F13" s="78">
        <v>77482</v>
      </c>
      <c r="G13" s="72">
        <v>77482</v>
      </c>
      <c r="H13" s="78">
        <v>77482</v>
      </c>
    </row>
    <row r="15" spans="1:10" ht="25.5" customHeight="1" x14ac:dyDescent="0.25">
      <c r="A15" s="132" t="s">
        <v>8</v>
      </c>
      <c r="B15" s="133"/>
      <c r="C15" s="134"/>
      <c r="D15" s="165" t="s">
        <v>79</v>
      </c>
      <c r="E15" s="165" t="s">
        <v>80</v>
      </c>
      <c r="F15" s="166" t="s">
        <v>81</v>
      </c>
      <c r="G15" s="166" t="s">
        <v>74</v>
      </c>
      <c r="H15" s="166" t="s">
        <v>82</v>
      </c>
    </row>
    <row r="16" spans="1:10" s="38" customFormat="1" ht="11.25" x14ac:dyDescent="0.2">
      <c r="A16" s="135">
        <v>1</v>
      </c>
      <c r="B16" s="136"/>
      <c r="C16" s="137"/>
      <c r="D16" s="39">
        <v>2</v>
      </c>
      <c r="E16" s="39">
        <v>3</v>
      </c>
      <c r="F16" s="40">
        <v>4</v>
      </c>
      <c r="G16" s="40">
        <v>5</v>
      </c>
      <c r="H16" s="40">
        <v>6</v>
      </c>
    </row>
    <row r="17" spans="1:8" x14ac:dyDescent="0.25">
      <c r="A17" s="11"/>
      <c r="B17" s="11"/>
      <c r="C17" s="11" t="s">
        <v>33</v>
      </c>
      <c r="D17" s="53">
        <f>+D18</f>
        <v>66738.42</v>
      </c>
      <c r="E17" s="53">
        <f>+E18</f>
        <v>87310</v>
      </c>
      <c r="F17" s="71">
        <f>+F18</f>
        <v>87998</v>
      </c>
      <c r="G17" s="71">
        <f t="shared" ref="G17:H17" si="2">+G18</f>
        <v>87998</v>
      </c>
      <c r="H17" s="71">
        <f t="shared" si="2"/>
        <v>87998</v>
      </c>
    </row>
    <row r="18" spans="1:8" x14ac:dyDescent="0.25">
      <c r="A18" s="11">
        <v>3</v>
      </c>
      <c r="B18" s="11"/>
      <c r="C18" s="11" t="s">
        <v>7</v>
      </c>
      <c r="D18" s="53">
        <f>+D19+D20</f>
        <v>66738.42</v>
      </c>
      <c r="E18" s="53">
        <f>+E19+E20</f>
        <v>87310</v>
      </c>
      <c r="F18" s="71">
        <f>+F19+F20</f>
        <v>87998</v>
      </c>
      <c r="G18" s="71">
        <f t="shared" ref="G18:H18" si="3">+G19+G20</f>
        <v>87998</v>
      </c>
      <c r="H18" s="71">
        <f t="shared" si="3"/>
        <v>87998</v>
      </c>
    </row>
    <row r="19" spans="1:8" x14ac:dyDescent="0.25">
      <c r="A19" s="12"/>
      <c r="B19" s="12">
        <v>32</v>
      </c>
      <c r="C19" s="12" t="s">
        <v>16</v>
      </c>
      <c r="D19" s="55">
        <v>66423.149999999994</v>
      </c>
      <c r="E19" s="55">
        <v>86945</v>
      </c>
      <c r="F19" s="72">
        <v>87633</v>
      </c>
      <c r="G19" s="72">
        <v>87633</v>
      </c>
      <c r="H19" s="72">
        <v>87633</v>
      </c>
    </row>
    <row r="20" spans="1:8" x14ac:dyDescent="0.25">
      <c r="A20" s="12"/>
      <c r="B20" s="12">
        <v>34</v>
      </c>
      <c r="C20" s="12" t="s">
        <v>41</v>
      </c>
      <c r="D20" s="55">
        <v>315.27</v>
      </c>
      <c r="E20" s="55">
        <v>365</v>
      </c>
      <c r="F20" s="72">
        <v>365</v>
      </c>
      <c r="G20" s="72">
        <v>365</v>
      </c>
      <c r="H20" s="72">
        <v>365</v>
      </c>
    </row>
  </sheetData>
  <mergeCells count="7">
    <mergeCell ref="A15:C15"/>
    <mergeCell ref="A9:C9"/>
    <mergeCell ref="A16:C16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15" t="s">
        <v>31</v>
      </c>
      <c r="B2" s="115"/>
      <c r="C2" s="115"/>
      <c r="D2" s="115"/>
      <c r="E2" s="115"/>
      <c r="F2" s="115"/>
      <c r="G2" s="31"/>
      <c r="H2" s="31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35" t="s">
        <v>8</v>
      </c>
      <c r="B4" s="165" t="s">
        <v>79</v>
      </c>
      <c r="C4" s="165" t="s">
        <v>80</v>
      </c>
      <c r="D4" s="166" t="s">
        <v>81</v>
      </c>
      <c r="E4" s="166" t="s">
        <v>74</v>
      </c>
      <c r="F4" s="166" t="s">
        <v>82</v>
      </c>
    </row>
    <row r="5" spans="1:8" s="38" customFormat="1" ht="11.25" x14ac:dyDescent="0.2">
      <c r="A5" s="41">
        <v>1</v>
      </c>
      <c r="B5" s="39">
        <v>2</v>
      </c>
      <c r="C5" s="39">
        <v>3</v>
      </c>
      <c r="D5" s="40">
        <v>4</v>
      </c>
      <c r="E5" s="40">
        <v>5</v>
      </c>
      <c r="F5" s="40">
        <v>6</v>
      </c>
    </row>
    <row r="6" spans="1:8" x14ac:dyDescent="0.25">
      <c r="A6" s="11" t="s">
        <v>32</v>
      </c>
      <c r="B6" s="53">
        <f>+B7</f>
        <v>66738.42</v>
      </c>
      <c r="C6" s="53">
        <f t="shared" ref="C6:F6" si="0">+C7</f>
        <v>87310</v>
      </c>
      <c r="D6" s="71">
        <f t="shared" si="0"/>
        <v>87998</v>
      </c>
      <c r="E6" s="71">
        <f t="shared" si="0"/>
        <v>87998</v>
      </c>
      <c r="F6" s="71">
        <f t="shared" si="0"/>
        <v>87998</v>
      </c>
    </row>
    <row r="7" spans="1:8" x14ac:dyDescent="0.25">
      <c r="A7" s="11" t="s">
        <v>18</v>
      </c>
      <c r="B7" s="53">
        <f>+B8+B9</f>
        <v>66738.42</v>
      </c>
      <c r="C7" s="53">
        <f>+C8+C9</f>
        <v>87310</v>
      </c>
      <c r="D7" s="71">
        <f>+D8+D9</f>
        <v>87998</v>
      </c>
      <c r="E7" s="71">
        <f t="shared" ref="E7:F7" si="1">+E8+E9</f>
        <v>87998</v>
      </c>
      <c r="F7" s="71">
        <f t="shared" si="1"/>
        <v>87998</v>
      </c>
    </row>
    <row r="8" spans="1:8" x14ac:dyDescent="0.25">
      <c r="A8" s="28" t="s">
        <v>19</v>
      </c>
      <c r="B8" s="54">
        <v>65882.58</v>
      </c>
      <c r="C8" s="72">
        <v>87310</v>
      </c>
      <c r="D8" s="72">
        <v>77482</v>
      </c>
      <c r="E8" s="72">
        <v>77482</v>
      </c>
      <c r="F8" s="72">
        <v>77482</v>
      </c>
    </row>
    <row r="9" spans="1:8" ht="25.5" x14ac:dyDescent="0.25">
      <c r="A9" s="111" t="s">
        <v>89</v>
      </c>
      <c r="B9" s="112">
        <v>855.84</v>
      </c>
      <c r="C9" s="113">
        <v>0</v>
      </c>
      <c r="D9" s="113">
        <v>10516</v>
      </c>
      <c r="E9" s="113">
        <v>10516</v>
      </c>
      <c r="F9" s="113">
        <v>10516</v>
      </c>
    </row>
    <row r="10" spans="1:8" x14ac:dyDescent="0.25">
      <c r="A10" s="11" t="s">
        <v>33</v>
      </c>
      <c r="B10" s="53">
        <f t="shared" ref="B10:F10" si="2">+B11</f>
        <v>66738.42</v>
      </c>
      <c r="C10" s="53">
        <f t="shared" si="2"/>
        <v>87310</v>
      </c>
      <c r="D10" s="71">
        <f t="shared" si="2"/>
        <v>87998</v>
      </c>
      <c r="E10" s="71">
        <f t="shared" si="2"/>
        <v>87998</v>
      </c>
      <c r="F10" s="71">
        <f t="shared" si="2"/>
        <v>87996</v>
      </c>
    </row>
    <row r="11" spans="1:8" x14ac:dyDescent="0.25">
      <c r="A11" s="11" t="s">
        <v>18</v>
      </c>
      <c r="B11" s="53">
        <f>+B13+B12</f>
        <v>66738.42</v>
      </c>
      <c r="C11" s="53">
        <f t="shared" ref="C11:F11" si="3">+C13+C12</f>
        <v>87310</v>
      </c>
      <c r="D11" s="53">
        <f t="shared" si="3"/>
        <v>87998</v>
      </c>
      <c r="E11" s="53">
        <f t="shared" si="3"/>
        <v>87998</v>
      </c>
      <c r="F11" s="53">
        <f t="shared" si="3"/>
        <v>87996</v>
      </c>
    </row>
    <row r="12" spans="1:8" x14ac:dyDescent="0.25">
      <c r="A12" s="28" t="s">
        <v>19</v>
      </c>
      <c r="B12" s="54">
        <v>65882.58</v>
      </c>
      <c r="C12" s="72">
        <v>87310</v>
      </c>
      <c r="D12" s="72">
        <v>77482</v>
      </c>
      <c r="E12" s="72">
        <v>77482</v>
      </c>
      <c r="F12" s="72">
        <v>77480</v>
      </c>
    </row>
    <row r="13" spans="1:8" ht="25.5" x14ac:dyDescent="0.25">
      <c r="A13" s="111" t="s">
        <v>89</v>
      </c>
      <c r="B13" s="54">
        <v>855.84</v>
      </c>
      <c r="C13" s="54">
        <v>0</v>
      </c>
      <c r="D13" s="114">
        <v>10516</v>
      </c>
      <c r="E13" s="114">
        <v>10516</v>
      </c>
      <c r="F13" s="114">
        <v>10516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15" t="s">
        <v>34</v>
      </c>
      <c r="B2" s="115"/>
      <c r="C2" s="115"/>
      <c r="D2" s="115"/>
      <c r="E2" s="115"/>
      <c r="F2" s="115"/>
      <c r="G2" s="31"/>
      <c r="H2" s="31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35" t="s">
        <v>8</v>
      </c>
      <c r="B4" s="165" t="s">
        <v>79</v>
      </c>
      <c r="C4" s="165" t="s">
        <v>80</v>
      </c>
      <c r="D4" s="166" t="s">
        <v>81</v>
      </c>
      <c r="E4" s="166" t="s">
        <v>74</v>
      </c>
      <c r="F4" s="166" t="s">
        <v>82</v>
      </c>
    </row>
    <row r="5" spans="1:8" s="38" customFormat="1" ht="11.25" x14ac:dyDescent="0.2">
      <c r="A5" s="41">
        <v>1</v>
      </c>
      <c r="B5" s="39">
        <v>2</v>
      </c>
      <c r="C5" s="39">
        <v>3</v>
      </c>
      <c r="D5" s="40">
        <v>4</v>
      </c>
      <c r="E5" s="40">
        <v>5</v>
      </c>
      <c r="F5" s="40">
        <v>6</v>
      </c>
    </row>
    <row r="6" spans="1:8" x14ac:dyDescent="0.25">
      <c r="A6" s="11" t="s">
        <v>33</v>
      </c>
      <c r="B6" s="53">
        <f t="shared" ref="B6:F7" si="0">+B7</f>
        <v>66738.42</v>
      </c>
      <c r="C6" s="53">
        <f t="shared" si="0"/>
        <v>87310</v>
      </c>
      <c r="D6" s="58">
        <f t="shared" si="0"/>
        <v>87998</v>
      </c>
      <c r="E6" s="58">
        <f t="shared" si="0"/>
        <v>87998</v>
      </c>
      <c r="F6" s="58">
        <f t="shared" si="0"/>
        <v>87998</v>
      </c>
    </row>
    <row r="7" spans="1:8" x14ac:dyDescent="0.25">
      <c r="A7" s="11" t="s">
        <v>9</v>
      </c>
      <c r="B7" s="53">
        <f t="shared" si="0"/>
        <v>66738.42</v>
      </c>
      <c r="C7" s="53">
        <f t="shared" si="0"/>
        <v>87310</v>
      </c>
      <c r="D7" s="58">
        <f t="shared" si="0"/>
        <v>87998</v>
      </c>
      <c r="E7" s="58">
        <f t="shared" si="0"/>
        <v>87998</v>
      </c>
      <c r="F7" s="58">
        <f t="shared" si="0"/>
        <v>87998</v>
      </c>
    </row>
    <row r="8" spans="1:8" ht="25.5" x14ac:dyDescent="0.25">
      <c r="A8" s="16" t="s">
        <v>10</v>
      </c>
      <c r="B8" s="110">
        <v>66738.42</v>
      </c>
      <c r="C8" s="110">
        <v>87310</v>
      </c>
      <c r="D8" s="72">
        <v>87998</v>
      </c>
      <c r="E8" s="72">
        <v>87998</v>
      </c>
      <c r="F8" s="72">
        <v>87998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D8" sqref="D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30"/>
      <c r="J2" s="30"/>
    </row>
    <row r="3" spans="1:10" ht="18" x14ac:dyDescent="0.25">
      <c r="A3" s="22"/>
      <c r="B3" s="22"/>
      <c r="C3" s="22"/>
      <c r="D3" s="22"/>
      <c r="E3" s="22"/>
      <c r="F3" s="22"/>
      <c r="G3" s="22"/>
      <c r="H3" s="22"/>
      <c r="I3" s="6"/>
      <c r="J3" s="6"/>
    </row>
    <row r="4" spans="1:10" ht="15.75" x14ac:dyDescent="0.25">
      <c r="A4" s="115" t="s">
        <v>11</v>
      </c>
      <c r="B4" s="115"/>
      <c r="C4" s="115"/>
      <c r="D4" s="115"/>
      <c r="E4" s="115"/>
      <c r="F4" s="115"/>
      <c r="G4" s="115"/>
      <c r="H4" s="115"/>
      <c r="I4" s="29"/>
      <c r="J4" s="29"/>
    </row>
    <row r="5" spans="1:10" ht="18" x14ac:dyDescent="0.25">
      <c r="A5" s="22"/>
      <c r="B5" s="22"/>
      <c r="C5" s="22"/>
      <c r="D5" s="22"/>
      <c r="E5" s="22"/>
      <c r="F5" s="22"/>
      <c r="G5" s="22"/>
      <c r="H5" s="22"/>
      <c r="I5" s="6"/>
      <c r="J5" s="6"/>
    </row>
    <row r="6" spans="1:10" ht="15.75" x14ac:dyDescent="0.25">
      <c r="A6" s="115" t="s">
        <v>35</v>
      </c>
      <c r="B6" s="115"/>
      <c r="C6" s="115"/>
      <c r="D6" s="115"/>
      <c r="E6" s="115"/>
      <c r="F6" s="115"/>
      <c r="G6" s="115"/>
      <c r="H6" s="115"/>
      <c r="I6" s="31"/>
      <c r="J6" s="31"/>
    </row>
    <row r="7" spans="1:10" ht="18" x14ac:dyDescent="0.25">
      <c r="A7" s="22"/>
      <c r="B7" s="22"/>
      <c r="C7" s="22"/>
      <c r="D7" s="22"/>
      <c r="E7" s="22"/>
      <c r="F7" s="22"/>
      <c r="G7" s="22"/>
      <c r="H7" s="22"/>
      <c r="I7" s="6"/>
      <c r="J7" s="6"/>
    </row>
    <row r="8" spans="1:10" ht="25.5" x14ac:dyDescent="0.25">
      <c r="A8" s="132" t="s">
        <v>8</v>
      </c>
      <c r="B8" s="133"/>
      <c r="C8" s="134"/>
      <c r="D8" s="165" t="s">
        <v>79</v>
      </c>
      <c r="E8" s="165" t="s">
        <v>80</v>
      </c>
      <c r="F8" s="166" t="s">
        <v>81</v>
      </c>
      <c r="G8" s="166" t="s">
        <v>74</v>
      </c>
      <c r="H8" s="166" t="s">
        <v>82</v>
      </c>
    </row>
    <row r="9" spans="1:10" s="38" customFormat="1" ht="11.25" x14ac:dyDescent="0.2">
      <c r="A9" s="135">
        <v>1</v>
      </c>
      <c r="B9" s="136"/>
      <c r="C9" s="137"/>
      <c r="D9" s="39">
        <v>2</v>
      </c>
      <c r="E9" s="39">
        <v>3</v>
      </c>
      <c r="F9" s="40">
        <v>4</v>
      </c>
      <c r="G9" s="40">
        <v>5</v>
      </c>
      <c r="H9" s="40">
        <v>6</v>
      </c>
    </row>
    <row r="10" spans="1:10" x14ac:dyDescent="0.25">
      <c r="A10" s="11">
        <v>8</v>
      </c>
      <c r="B10" s="11"/>
      <c r="C10" s="11" t="s">
        <v>12</v>
      </c>
      <c r="D10" s="15">
        <v>0</v>
      </c>
      <c r="E10" s="15">
        <v>0</v>
      </c>
      <c r="F10" s="10">
        <v>0</v>
      </c>
      <c r="G10" s="10">
        <v>0</v>
      </c>
      <c r="H10" s="10">
        <v>0</v>
      </c>
    </row>
    <row r="11" spans="1:10" x14ac:dyDescent="0.25">
      <c r="A11" s="13">
        <v>5</v>
      </c>
      <c r="B11" s="14"/>
      <c r="C11" s="23" t="s">
        <v>13</v>
      </c>
      <c r="D11" s="15">
        <v>0</v>
      </c>
      <c r="E11" s="15">
        <v>0</v>
      </c>
      <c r="F11" s="10">
        <v>0</v>
      </c>
      <c r="G11" s="10">
        <v>0</v>
      </c>
      <c r="H11" s="10">
        <v>0</v>
      </c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2"/>
      <c r="B1" s="22"/>
      <c r="C1" s="22"/>
      <c r="D1" s="22"/>
      <c r="E1" s="22"/>
      <c r="F1" s="22"/>
      <c r="G1" s="22"/>
      <c r="H1" s="22"/>
    </row>
    <row r="2" spans="1:8" ht="15.75" customHeight="1" x14ac:dyDescent="0.25">
      <c r="A2" s="115" t="s">
        <v>36</v>
      </c>
      <c r="B2" s="115"/>
      <c r="C2" s="115"/>
      <c r="D2" s="115"/>
      <c r="E2" s="115"/>
      <c r="F2" s="115"/>
      <c r="G2" s="31"/>
      <c r="H2" s="31"/>
    </row>
    <row r="3" spans="1:8" ht="18" x14ac:dyDescent="0.25">
      <c r="A3" s="22"/>
      <c r="B3" s="22"/>
      <c r="C3" s="22"/>
      <c r="D3" s="22"/>
      <c r="E3" s="22"/>
      <c r="F3" s="22"/>
      <c r="G3" s="6"/>
      <c r="H3" s="6"/>
    </row>
    <row r="4" spans="1:8" ht="25.5" customHeight="1" x14ac:dyDescent="0.25">
      <c r="A4" s="35" t="s">
        <v>8</v>
      </c>
      <c r="B4" s="165" t="s">
        <v>79</v>
      </c>
      <c r="C4" s="165" t="s">
        <v>80</v>
      </c>
      <c r="D4" s="166" t="s">
        <v>81</v>
      </c>
      <c r="E4" s="166" t="s">
        <v>74</v>
      </c>
      <c r="F4" s="166" t="s">
        <v>82</v>
      </c>
    </row>
    <row r="5" spans="1:8" s="38" customFormat="1" ht="11.25" x14ac:dyDescent="0.2">
      <c r="A5" s="41">
        <v>1</v>
      </c>
      <c r="B5" s="39">
        <v>2</v>
      </c>
      <c r="C5" s="39">
        <v>3</v>
      </c>
      <c r="D5" s="40">
        <v>4</v>
      </c>
      <c r="E5" s="40">
        <v>5</v>
      </c>
      <c r="F5" s="40">
        <v>6</v>
      </c>
    </row>
    <row r="6" spans="1:8" x14ac:dyDescent="0.25">
      <c r="A6" s="11" t="s">
        <v>37</v>
      </c>
      <c r="B6" s="57">
        <v>0</v>
      </c>
      <c r="C6" s="57">
        <v>0</v>
      </c>
      <c r="D6" s="58">
        <v>0</v>
      </c>
      <c r="E6" s="58">
        <v>0</v>
      </c>
      <c r="F6" s="58">
        <v>0</v>
      </c>
    </row>
    <row r="7" spans="1:8" x14ac:dyDescent="0.25">
      <c r="A7" s="11" t="s">
        <v>38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D10" sqref="D10"/>
    </sheetView>
  </sheetViews>
  <sheetFormatPr defaultRowHeight="15" x14ac:dyDescent="0.25"/>
  <cols>
    <col min="1" max="1" width="21.7109375" customWidth="1"/>
    <col min="2" max="2" width="47.4257812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22"/>
      <c r="D1" s="22"/>
      <c r="E1" s="5"/>
      <c r="F1" s="5"/>
      <c r="G1" s="5"/>
      <c r="H1" s="6"/>
      <c r="I1" s="6"/>
    </row>
    <row r="2" spans="1:9" ht="18" customHeight="1" x14ac:dyDescent="0.25">
      <c r="A2" s="115" t="s">
        <v>14</v>
      </c>
      <c r="B2" s="115"/>
      <c r="C2" s="115"/>
      <c r="D2" s="115"/>
      <c r="E2" s="115"/>
      <c r="F2" s="115"/>
      <c r="G2" s="115"/>
      <c r="H2" s="29"/>
      <c r="I2" s="29"/>
    </row>
    <row r="3" spans="1:9" ht="18" x14ac:dyDescent="0.25">
      <c r="A3" s="5"/>
      <c r="B3" s="5"/>
      <c r="C3" s="22"/>
      <c r="D3" s="22"/>
      <c r="E3" s="5"/>
      <c r="F3" s="5"/>
      <c r="G3" s="5"/>
      <c r="H3" s="6"/>
      <c r="I3" s="6"/>
    </row>
    <row r="4" spans="1:9" ht="25.5" x14ac:dyDescent="0.25">
      <c r="A4" s="133" t="s">
        <v>8</v>
      </c>
      <c r="B4" s="134"/>
      <c r="C4" s="165" t="s">
        <v>79</v>
      </c>
      <c r="D4" s="165" t="s">
        <v>80</v>
      </c>
      <c r="E4" s="166" t="s">
        <v>81</v>
      </c>
      <c r="F4" s="166" t="s">
        <v>74</v>
      </c>
      <c r="G4" s="166" t="s">
        <v>82</v>
      </c>
    </row>
    <row r="5" spans="1:9" ht="25.5" customHeight="1" x14ac:dyDescent="0.25">
      <c r="A5" s="60" t="s">
        <v>43</v>
      </c>
      <c r="B5" s="61" t="s">
        <v>44</v>
      </c>
      <c r="C5" s="69">
        <f t="shared" ref="C5:G7" si="0">+C6</f>
        <v>66738.42</v>
      </c>
      <c r="D5" s="69">
        <f t="shared" si="0"/>
        <v>87310</v>
      </c>
      <c r="E5" s="71">
        <f t="shared" si="0"/>
        <v>87998</v>
      </c>
      <c r="F5" s="71">
        <f t="shared" si="0"/>
        <v>87998</v>
      </c>
      <c r="G5" s="71">
        <f t="shared" si="0"/>
        <v>87998</v>
      </c>
    </row>
    <row r="6" spans="1:9" ht="25.5" customHeight="1" x14ac:dyDescent="0.25">
      <c r="A6" s="62" t="s">
        <v>49</v>
      </c>
      <c r="B6" s="61" t="s">
        <v>50</v>
      </c>
      <c r="C6" s="69">
        <f t="shared" si="0"/>
        <v>66738.42</v>
      </c>
      <c r="D6" s="69">
        <f t="shared" si="0"/>
        <v>87310</v>
      </c>
      <c r="E6" s="71">
        <f t="shared" si="0"/>
        <v>87998</v>
      </c>
      <c r="F6" s="71">
        <f t="shared" si="0"/>
        <v>87998</v>
      </c>
      <c r="G6" s="71">
        <f t="shared" si="0"/>
        <v>87998</v>
      </c>
    </row>
    <row r="7" spans="1:9" ht="25.5" customHeight="1" x14ac:dyDescent="0.25">
      <c r="A7" s="63" t="s">
        <v>52</v>
      </c>
      <c r="B7" s="61" t="s">
        <v>51</v>
      </c>
      <c r="C7" s="69">
        <f t="shared" si="0"/>
        <v>66738.42</v>
      </c>
      <c r="D7" s="69">
        <f t="shared" si="0"/>
        <v>87310</v>
      </c>
      <c r="E7" s="71">
        <f t="shared" si="0"/>
        <v>87998</v>
      </c>
      <c r="F7" s="71">
        <f t="shared" si="0"/>
        <v>87998</v>
      </c>
      <c r="G7" s="71">
        <f t="shared" si="0"/>
        <v>87998</v>
      </c>
    </row>
    <row r="8" spans="1:9" ht="25.5" x14ac:dyDescent="0.25">
      <c r="A8" s="64" t="s">
        <v>53</v>
      </c>
      <c r="B8" s="61" t="s">
        <v>54</v>
      </c>
      <c r="C8" s="69">
        <f>+C9+C13</f>
        <v>66738.42</v>
      </c>
      <c r="D8" s="69">
        <f>+D9+D13</f>
        <v>87310</v>
      </c>
      <c r="E8" s="71">
        <f>+E9+E13</f>
        <v>87998</v>
      </c>
      <c r="F8" s="71">
        <f t="shared" ref="F8:G8" si="1">+F9+F13</f>
        <v>87998</v>
      </c>
      <c r="G8" s="71">
        <f t="shared" si="1"/>
        <v>87998</v>
      </c>
    </row>
    <row r="9" spans="1:9" ht="25.5" customHeight="1" x14ac:dyDescent="0.25">
      <c r="A9" s="65" t="s">
        <v>45</v>
      </c>
      <c r="B9" s="66" t="s">
        <v>40</v>
      </c>
      <c r="C9" s="84">
        <f>+C10</f>
        <v>65882.58</v>
      </c>
      <c r="D9" s="70">
        <f>+D10</f>
        <v>87310</v>
      </c>
      <c r="E9" s="72">
        <f>+E10</f>
        <v>77482</v>
      </c>
      <c r="F9" s="72">
        <f>+F10</f>
        <v>77482</v>
      </c>
      <c r="G9" s="72">
        <f>+G10</f>
        <v>77482</v>
      </c>
    </row>
    <row r="10" spans="1:9" ht="25.5" customHeight="1" x14ac:dyDescent="0.25">
      <c r="A10" s="67" t="s">
        <v>57</v>
      </c>
      <c r="B10" s="42" t="s">
        <v>7</v>
      </c>
      <c r="C10" s="70">
        <f>+C11+C12</f>
        <v>65882.58</v>
      </c>
      <c r="D10" s="70">
        <f>+D11+D12</f>
        <v>87310</v>
      </c>
      <c r="E10" s="72">
        <f>+E11+E12</f>
        <v>77482</v>
      </c>
      <c r="F10" s="72">
        <f>+F11+F12</f>
        <v>77482</v>
      </c>
      <c r="G10" s="72">
        <f>+G11+G12</f>
        <v>77482</v>
      </c>
    </row>
    <row r="11" spans="1:9" ht="25.5" customHeight="1" x14ac:dyDescent="0.25">
      <c r="A11" s="68" t="s">
        <v>55</v>
      </c>
      <c r="B11" s="42" t="s">
        <v>16</v>
      </c>
      <c r="C11" s="70">
        <v>65567.31</v>
      </c>
      <c r="D11" s="70">
        <v>86945</v>
      </c>
      <c r="E11" s="72">
        <v>77117</v>
      </c>
      <c r="F11" s="72">
        <v>77117</v>
      </c>
      <c r="G11" s="72">
        <v>77117</v>
      </c>
    </row>
    <row r="12" spans="1:9" ht="25.5" customHeight="1" x14ac:dyDescent="0.25">
      <c r="A12" s="68" t="s">
        <v>56</v>
      </c>
      <c r="B12" s="42" t="s">
        <v>41</v>
      </c>
      <c r="C12" s="70">
        <v>315.27</v>
      </c>
      <c r="D12" s="70">
        <v>365</v>
      </c>
      <c r="E12" s="72">
        <v>365</v>
      </c>
      <c r="F12" s="72">
        <v>365</v>
      </c>
      <c r="G12" s="72">
        <v>365</v>
      </c>
    </row>
    <row r="13" spans="1:9" ht="25.5" customHeight="1" x14ac:dyDescent="0.25">
      <c r="A13" s="65">
        <v>51</v>
      </c>
      <c r="B13" s="111" t="s">
        <v>88</v>
      </c>
      <c r="C13" s="84">
        <f>+C14</f>
        <v>855.84</v>
      </c>
      <c r="D13" s="84">
        <f>+D14</f>
        <v>0</v>
      </c>
      <c r="E13" s="72">
        <f>+E14</f>
        <v>10516</v>
      </c>
      <c r="F13" s="72">
        <f>+F14</f>
        <v>10516</v>
      </c>
      <c r="G13" s="72">
        <f>+G14</f>
        <v>10516</v>
      </c>
    </row>
    <row r="14" spans="1:9" ht="25.5" customHeight="1" x14ac:dyDescent="0.25">
      <c r="A14" s="67" t="s">
        <v>57</v>
      </c>
      <c r="B14" s="42" t="s">
        <v>7</v>
      </c>
      <c r="C14" s="70">
        <f>+C15+C16</f>
        <v>855.84</v>
      </c>
      <c r="D14" s="70">
        <f>+D15+D16</f>
        <v>0</v>
      </c>
      <c r="E14" s="72">
        <f>+E15</f>
        <v>10516</v>
      </c>
      <c r="F14" s="72">
        <f>+F15</f>
        <v>10516</v>
      </c>
      <c r="G14" s="72">
        <f>+G15</f>
        <v>10516</v>
      </c>
    </row>
    <row r="15" spans="1:9" ht="25.5" customHeight="1" x14ac:dyDescent="0.25">
      <c r="A15" s="68" t="s">
        <v>55</v>
      </c>
      <c r="B15" s="42" t="s">
        <v>16</v>
      </c>
      <c r="C15" s="70">
        <v>855.84</v>
      </c>
      <c r="D15" s="70">
        <v>0</v>
      </c>
      <c r="E15" s="72">
        <v>10516</v>
      </c>
      <c r="F15" s="72">
        <v>10516</v>
      </c>
      <c r="G15" s="72">
        <v>10516</v>
      </c>
    </row>
    <row r="21" spans="3:3" x14ac:dyDescent="0.25">
      <c r="C21" s="56"/>
    </row>
  </sheetData>
  <mergeCells count="2">
    <mergeCell ref="A4:B4"/>
    <mergeCell ref="A2:G2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="85" zoomScaleNormal="85" workbookViewId="0">
      <selection activeCell="F37" sqref="F37"/>
    </sheetView>
  </sheetViews>
  <sheetFormatPr defaultRowHeight="15" x14ac:dyDescent="0.25"/>
  <cols>
    <col min="1" max="1" width="7.42578125" bestFit="1" customWidth="1"/>
    <col min="2" max="2" width="7.42578125" customWidth="1"/>
    <col min="3" max="3" width="17.85546875" customWidth="1"/>
    <col min="4" max="4" width="25.42578125" customWidth="1"/>
    <col min="5" max="7" width="12.7109375" customWidth="1"/>
    <col min="8" max="8" width="13.140625" customWidth="1"/>
    <col min="9" max="10" width="12.7109375" customWidth="1"/>
    <col min="11" max="12" width="24.28515625" customWidth="1"/>
  </cols>
  <sheetData>
    <row r="1" spans="1:12" ht="18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6"/>
      <c r="L1" s="86"/>
    </row>
    <row r="2" spans="1:12" ht="18" customHeight="1" x14ac:dyDescent="0.25">
      <c r="A2" s="138" t="s">
        <v>14</v>
      </c>
      <c r="B2" s="138"/>
      <c r="C2" s="138"/>
      <c r="D2" s="138"/>
      <c r="E2" s="138"/>
      <c r="F2" s="138"/>
      <c r="G2" s="138"/>
      <c r="H2" s="138"/>
      <c r="I2" s="138"/>
      <c r="J2" s="138"/>
      <c r="K2" s="29"/>
      <c r="L2" s="29"/>
    </row>
    <row r="3" spans="1:12" ht="18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6"/>
      <c r="L3" s="86"/>
    </row>
    <row r="4" spans="1:12" ht="25.5" x14ac:dyDescent="0.25">
      <c r="A4" s="139" t="s">
        <v>58</v>
      </c>
      <c r="B4" s="140"/>
      <c r="C4" s="140" t="s">
        <v>59</v>
      </c>
      <c r="D4" s="141"/>
      <c r="E4" s="107" t="s">
        <v>83</v>
      </c>
      <c r="F4" s="107" t="s">
        <v>84</v>
      </c>
      <c r="G4" s="107" t="s">
        <v>85</v>
      </c>
      <c r="H4" s="107" t="s">
        <v>86</v>
      </c>
      <c r="I4" s="87" t="s">
        <v>76</v>
      </c>
      <c r="J4" s="87" t="s">
        <v>87</v>
      </c>
    </row>
    <row r="5" spans="1:12" x14ac:dyDescent="0.25">
      <c r="A5" s="88"/>
      <c r="B5" s="89"/>
      <c r="C5" s="89"/>
      <c r="D5" s="90"/>
      <c r="E5" s="90" t="s">
        <v>60</v>
      </c>
      <c r="F5" s="90" t="s">
        <v>60</v>
      </c>
      <c r="G5" s="90" t="s">
        <v>60</v>
      </c>
      <c r="H5" s="90" t="s">
        <v>60</v>
      </c>
      <c r="I5" s="90" t="s">
        <v>60</v>
      </c>
      <c r="J5" s="90" t="s">
        <v>60</v>
      </c>
    </row>
    <row r="6" spans="1:12" ht="20.100000000000001" customHeight="1" x14ac:dyDescent="0.25">
      <c r="A6" s="142" t="s">
        <v>42</v>
      </c>
      <c r="B6" s="143"/>
      <c r="C6" s="144" t="s">
        <v>61</v>
      </c>
      <c r="D6" s="144"/>
      <c r="E6" s="91">
        <f t="shared" ref="E6:J11" si="0">E7</f>
        <v>66738.42</v>
      </c>
      <c r="F6" s="92">
        <f t="shared" si="0"/>
        <v>87310</v>
      </c>
      <c r="G6" s="93">
        <f t="shared" si="0"/>
        <v>40442.080000000002</v>
      </c>
      <c r="H6" s="92">
        <f t="shared" si="0"/>
        <v>87998</v>
      </c>
      <c r="I6" s="92">
        <f t="shared" si="0"/>
        <v>87998</v>
      </c>
      <c r="J6" s="92">
        <f t="shared" si="0"/>
        <v>87998</v>
      </c>
    </row>
    <row r="7" spans="1:12" ht="33" customHeight="1" x14ac:dyDescent="0.25">
      <c r="A7" s="145" t="s">
        <v>43</v>
      </c>
      <c r="B7" s="146"/>
      <c r="C7" s="144" t="s">
        <v>44</v>
      </c>
      <c r="D7" s="144"/>
      <c r="E7" s="91">
        <f t="shared" si="0"/>
        <v>66738.42</v>
      </c>
      <c r="F7" s="92">
        <f t="shared" si="0"/>
        <v>87310</v>
      </c>
      <c r="G7" s="93">
        <f t="shared" si="0"/>
        <v>40442.080000000002</v>
      </c>
      <c r="H7" s="92">
        <f t="shared" si="0"/>
        <v>87998</v>
      </c>
      <c r="I7" s="92">
        <f t="shared" si="0"/>
        <v>87998</v>
      </c>
      <c r="J7" s="92">
        <f t="shared" si="0"/>
        <v>87998</v>
      </c>
    </row>
    <row r="8" spans="1:12" ht="20.100000000000001" customHeight="1" x14ac:dyDescent="0.25">
      <c r="A8" s="147">
        <v>22</v>
      </c>
      <c r="B8" s="148"/>
      <c r="C8" s="144" t="s">
        <v>46</v>
      </c>
      <c r="D8" s="144"/>
      <c r="E8" s="91">
        <f t="shared" si="0"/>
        <v>66738.42</v>
      </c>
      <c r="F8" s="92">
        <f t="shared" si="0"/>
        <v>87310</v>
      </c>
      <c r="G8" s="93">
        <f t="shared" si="0"/>
        <v>40442.080000000002</v>
      </c>
      <c r="H8" s="92">
        <f t="shared" si="0"/>
        <v>87998</v>
      </c>
      <c r="I8" s="92">
        <f t="shared" si="0"/>
        <v>87998</v>
      </c>
      <c r="J8" s="92">
        <f t="shared" si="0"/>
        <v>87998</v>
      </c>
    </row>
    <row r="9" spans="1:12" ht="20.100000000000001" customHeight="1" x14ac:dyDescent="0.25">
      <c r="A9" s="149">
        <v>2203</v>
      </c>
      <c r="B9" s="150"/>
      <c r="C9" s="144" t="s">
        <v>47</v>
      </c>
      <c r="D9" s="144"/>
      <c r="E9" s="91">
        <f t="shared" si="0"/>
        <v>66738.42</v>
      </c>
      <c r="F9" s="92">
        <f t="shared" si="0"/>
        <v>87310</v>
      </c>
      <c r="G9" s="93">
        <f t="shared" si="0"/>
        <v>40442.080000000002</v>
      </c>
      <c r="H9" s="92">
        <f t="shared" si="0"/>
        <v>87998</v>
      </c>
      <c r="I9" s="92">
        <f t="shared" si="0"/>
        <v>87998</v>
      </c>
      <c r="J9" s="92">
        <f t="shared" si="0"/>
        <v>87998</v>
      </c>
    </row>
    <row r="10" spans="1:12" ht="33" customHeight="1" x14ac:dyDescent="0.25">
      <c r="A10" s="149" t="s">
        <v>53</v>
      </c>
      <c r="B10" s="150"/>
      <c r="C10" s="144" t="s">
        <v>48</v>
      </c>
      <c r="D10" s="144"/>
      <c r="E10" s="91">
        <f>E11+E26</f>
        <v>66738.42</v>
      </c>
      <c r="F10" s="92">
        <f>F11+F26</f>
        <v>87310</v>
      </c>
      <c r="G10" s="93">
        <f>G11+G26</f>
        <v>40442.080000000002</v>
      </c>
      <c r="H10" s="92">
        <f>+H11+H26</f>
        <v>87998</v>
      </c>
      <c r="I10" s="92">
        <f t="shared" ref="I10:J10" si="1">+I11+I26</f>
        <v>87998</v>
      </c>
      <c r="J10" s="92">
        <f t="shared" si="1"/>
        <v>87998</v>
      </c>
    </row>
    <row r="11" spans="1:12" ht="20.100000000000001" customHeight="1" x14ac:dyDescent="0.25">
      <c r="A11" s="151">
        <v>11</v>
      </c>
      <c r="B11" s="152"/>
      <c r="C11" s="153" t="s">
        <v>40</v>
      </c>
      <c r="D11" s="153"/>
      <c r="E11" s="94">
        <f t="shared" si="0"/>
        <v>65882.58</v>
      </c>
      <c r="F11" s="95">
        <f t="shared" si="0"/>
        <v>87310</v>
      </c>
      <c r="G11" s="96">
        <f t="shared" si="0"/>
        <v>40442.080000000002</v>
      </c>
      <c r="H11" s="95">
        <f t="shared" si="0"/>
        <v>77482</v>
      </c>
      <c r="I11" s="95">
        <f t="shared" si="0"/>
        <v>77482</v>
      </c>
      <c r="J11" s="95">
        <f t="shared" si="0"/>
        <v>77482</v>
      </c>
    </row>
    <row r="12" spans="1:12" ht="20.100000000000001" customHeight="1" x14ac:dyDescent="0.25">
      <c r="A12" s="154">
        <v>3</v>
      </c>
      <c r="B12" s="155"/>
      <c r="C12" s="156" t="s">
        <v>7</v>
      </c>
      <c r="D12" s="156"/>
      <c r="E12" s="97">
        <f t="shared" ref="E12:J12" si="2">E13+E23</f>
        <v>65882.58</v>
      </c>
      <c r="F12" s="98">
        <f t="shared" si="2"/>
        <v>87310</v>
      </c>
      <c r="G12" s="99">
        <f t="shared" si="2"/>
        <v>40442.080000000002</v>
      </c>
      <c r="H12" s="98">
        <f t="shared" si="2"/>
        <v>77482</v>
      </c>
      <c r="I12" s="98">
        <f t="shared" si="2"/>
        <v>77482</v>
      </c>
      <c r="J12" s="98">
        <f t="shared" si="2"/>
        <v>77482</v>
      </c>
    </row>
    <row r="13" spans="1:12" ht="20.100000000000001" customHeight="1" x14ac:dyDescent="0.25">
      <c r="A13" s="157">
        <v>32</v>
      </c>
      <c r="B13" s="158"/>
      <c r="C13" s="159" t="s">
        <v>16</v>
      </c>
      <c r="D13" s="159"/>
      <c r="E13" s="100">
        <f t="shared" ref="E13:J13" si="3">E14+E16+E19</f>
        <v>65567.31</v>
      </c>
      <c r="F13" s="101">
        <f t="shared" si="3"/>
        <v>86945</v>
      </c>
      <c r="G13" s="102">
        <f t="shared" si="3"/>
        <v>40192.97</v>
      </c>
      <c r="H13" s="101">
        <f t="shared" si="3"/>
        <v>77117</v>
      </c>
      <c r="I13" s="101">
        <f t="shared" si="3"/>
        <v>77117</v>
      </c>
      <c r="J13" s="101">
        <f t="shared" si="3"/>
        <v>77117</v>
      </c>
    </row>
    <row r="14" spans="1:12" ht="20.100000000000001" customHeight="1" x14ac:dyDescent="0.25">
      <c r="A14" s="160">
        <v>322</v>
      </c>
      <c r="B14" s="161" t="s">
        <v>62</v>
      </c>
      <c r="C14" s="162" t="s">
        <v>63</v>
      </c>
      <c r="D14" s="162"/>
      <c r="E14" s="103">
        <f t="shared" ref="E14:J14" si="4">E15</f>
        <v>0</v>
      </c>
      <c r="F14" s="104">
        <f t="shared" si="4"/>
        <v>133</v>
      </c>
      <c r="G14" s="105">
        <f t="shared" si="4"/>
        <v>0</v>
      </c>
      <c r="H14" s="104">
        <f t="shared" si="4"/>
        <v>133</v>
      </c>
      <c r="I14" s="104">
        <f t="shared" si="4"/>
        <v>133</v>
      </c>
      <c r="J14" s="104">
        <f t="shared" si="4"/>
        <v>133</v>
      </c>
    </row>
    <row r="15" spans="1:12" ht="20.100000000000001" customHeight="1" x14ac:dyDescent="0.25">
      <c r="A15" s="163">
        <v>32211</v>
      </c>
      <c r="B15" s="164"/>
      <c r="C15" s="156" t="s">
        <v>64</v>
      </c>
      <c r="D15" s="156"/>
      <c r="E15" s="97">
        <v>0</v>
      </c>
      <c r="F15" s="98">
        <v>133</v>
      </c>
      <c r="G15" s="99">
        <v>0</v>
      </c>
      <c r="H15" s="98">
        <v>133</v>
      </c>
      <c r="I15" s="98">
        <v>133</v>
      </c>
      <c r="J15" s="98">
        <v>133</v>
      </c>
    </row>
    <row r="16" spans="1:12" ht="20.100000000000001" customHeight="1" x14ac:dyDescent="0.25">
      <c r="A16" s="160">
        <v>323</v>
      </c>
      <c r="B16" s="161"/>
      <c r="C16" s="162" t="s">
        <v>65</v>
      </c>
      <c r="D16" s="162"/>
      <c r="E16" s="103">
        <f t="shared" ref="E16:J16" si="5">E17+E18</f>
        <v>14140.64</v>
      </c>
      <c r="F16" s="104">
        <f t="shared" si="5"/>
        <v>9327</v>
      </c>
      <c r="G16" s="105">
        <f t="shared" si="5"/>
        <v>5374.51</v>
      </c>
      <c r="H16" s="104">
        <f t="shared" si="5"/>
        <v>10015</v>
      </c>
      <c r="I16" s="104">
        <f t="shared" si="5"/>
        <v>10015</v>
      </c>
      <c r="J16" s="104">
        <f t="shared" si="5"/>
        <v>10015</v>
      </c>
    </row>
    <row r="17" spans="1:10" ht="20.100000000000001" customHeight="1" x14ac:dyDescent="0.25">
      <c r="A17" s="163">
        <v>32372</v>
      </c>
      <c r="B17" s="164"/>
      <c r="C17" s="156" t="s">
        <v>66</v>
      </c>
      <c r="D17" s="156"/>
      <c r="E17" s="97">
        <v>6475.32</v>
      </c>
      <c r="F17" s="98">
        <v>8265</v>
      </c>
      <c r="G17" s="99">
        <v>4605.0600000000004</v>
      </c>
      <c r="H17" s="98">
        <v>8265</v>
      </c>
      <c r="I17" s="98">
        <v>8265</v>
      </c>
      <c r="J17" s="98">
        <v>8265</v>
      </c>
    </row>
    <row r="18" spans="1:10" ht="33" customHeight="1" x14ac:dyDescent="0.25">
      <c r="A18" s="163">
        <v>32389</v>
      </c>
      <c r="B18" s="164"/>
      <c r="C18" s="156" t="s">
        <v>67</v>
      </c>
      <c r="D18" s="156"/>
      <c r="E18" s="97">
        <v>7665.32</v>
      </c>
      <c r="F18" s="98">
        <v>1062</v>
      </c>
      <c r="G18" s="99">
        <v>769.45</v>
      </c>
      <c r="H18" s="98">
        <v>1750</v>
      </c>
      <c r="I18" s="98">
        <v>1750</v>
      </c>
      <c r="J18" s="98">
        <v>1750</v>
      </c>
    </row>
    <row r="19" spans="1:10" ht="20.100000000000001" customHeight="1" x14ac:dyDescent="0.25">
      <c r="A19" s="160">
        <v>329</v>
      </c>
      <c r="B19" s="161"/>
      <c r="C19" s="162" t="s">
        <v>68</v>
      </c>
      <c r="D19" s="162"/>
      <c r="E19" s="103">
        <f t="shared" ref="E19:J19" si="6">SUM(E20:E22)</f>
        <v>51426.67</v>
      </c>
      <c r="F19" s="104">
        <f t="shared" si="6"/>
        <v>77485</v>
      </c>
      <c r="G19" s="105">
        <f t="shared" si="6"/>
        <v>34818.46</v>
      </c>
      <c r="H19" s="104">
        <f t="shared" si="6"/>
        <v>66969</v>
      </c>
      <c r="I19" s="104">
        <f t="shared" si="6"/>
        <v>66969</v>
      </c>
      <c r="J19" s="104">
        <f t="shared" si="6"/>
        <v>66969</v>
      </c>
    </row>
    <row r="20" spans="1:10" ht="33" customHeight="1" x14ac:dyDescent="0.25">
      <c r="A20" s="163">
        <v>32911</v>
      </c>
      <c r="B20" s="164"/>
      <c r="C20" s="156" t="s">
        <v>73</v>
      </c>
      <c r="D20" s="156"/>
      <c r="E20" s="97">
        <v>50501.56</v>
      </c>
      <c r="F20" s="106">
        <v>74831</v>
      </c>
      <c r="G20" s="99">
        <v>34818.46</v>
      </c>
      <c r="H20" s="106">
        <v>64315</v>
      </c>
      <c r="I20" s="106">
        <v>64315</v>
      </c>
      <c r="J20" s="106">
        <v>64315</v>
      </c>
    </row>
    <row r="21" spans="1:10" ht="33" customHeight="1" x14ac:dyDescent="0.25">
      <c r="A21" s="163">
        <v>32914</v>
      </c>
      <c r="B21" s="164"/>
      <c r="C21" s="156" t="s">
        <v>77</v>
      </c>
      <c r="D21" s="156"/>
      <c r="E21" s="97">
        <v>795.71</v>
      </c>
      <c r="F21" s="106"/>
      <c r="G21" s="99">
        <v>0</v>
      </c>
      <c r="H21" s="106"/>
      <c r="I21" s="106"/>
      <c r="J21" s="106"/>
    </row>
    <row r="22" spans="1:10" ht="33" customHeight="1" x14ac:dyDescent="0.25">
      <c r="A22" s="163">
        <v>32999</v>
      </c>
      <c r="B22" s="164"/>
      <c r="C22" s="156" t="s">
        <v>69</v>
      </c>
      <c r="D22" s="156"/>
      <c r="E22" s="97">
        <v>129.4</v>
      </c>
      <c r="F22" s="98">
        <v>2654</v>
      </c>
      <c r="G22" s="99">
        <v>0</v>
      </c>
      <c r="H22" s="98">
        <v>2654</v>
      </c>
      <c r="I22" s="98">
        <v>2654</v>
      </c>
      <c r="J22" s="98">
        <v>2654</v>
      </c>
    </row>
    <row r="23" spans="1:10" ht="20.100000000000001" customHeight="1" x14ac:dyDescent="0.25">
      <c r="A23" s="157">
        <v>34</v>
      </c>
      <c r="B23" s="158"/>
      <c r="C23" s="159" t="s">
        <v>41</v>
      </c>
      <c r="D23" s="159"/>
      <c r="E23" s="100">
        <f t="shared" ref="E23:J24" si="7">E24</f>
        <v>315.27</v>
      </c>
      <c r="F23" s="101">
        <f t="shared" si="7"/>
        <v>365</v>
      </c>
      <c r="G23" s="102">
        <f t="shared" si="7"/>
        <v>249.11</v>
      </c>
      <c r="H23" s="101">
        <f t="shared" si="7"/>
        <v>365</v>
      </c>
      <c r="I23" s="101">
        <f t="shared" si="7"/>
        <v>365</v>
      </c>
      <c r="J23" s="101">
        <f t="shared" si="7"/>
        <v>365</v>
      </c>
    </row>
    <row r="24" spans="1:10" ht="20.100000000000001" customHeight="1" x14ac:dyDescent="0.25">
      <c r="A24" s="160">
        <v>343</v>
      </c>
      <c r="B24" s="161">
        <v>343</v>
      </c>
      <c r="C24" s="162" t="s">
        <v>70</v>
      </c>
      <c r="D24" s="162"/>
      <c r="E24" s="103">
        <f t="shared" si="7"/>
        <v>315.27</v>
      </c>
      <c r="F24" s="104">
        <f t="shared" si="7"/>
        <v>365</v>
      </c>
      <c r="G24" s="105">
        <f t="shared" si="7"/>
        <v>249.11</v>
      </c>
      <c r="H24" s="104">
        <f t="shared" si="7"/>
        <v>365</v>
      </c>
      <c r="I24" s="104">
        <f t="shared" si="7"/>
        <v>365</v>
      </c>
      <c r="J24" s="104">
        <f t="shared" si="7"/>
        <v>365</v>
      </c>
    </row>
    <row r="25" spans="1:10" ht="20.100000000000001" customHeight="1" x14ac:dyDescent="0.25">
      <c r="A25" s="163">
        <v>34312</v>
      </c>
      <c r="B25" s="164" t="s">
        <v>71</v>
      </c>
      <c r="C25" s="156" t="s">
        <v>72</v>
      </c>
      <c r="D25" s="156"/>
      <c r="E25" s="97">
        <v>315.27</v>
      </c>
      <c r="F25" s="98">
        <v>365</v>
      </c>
      <c r="G25" s="99">
        <v>249.11</v>
      </c>
      <c r="H25" s="98">
        <v>365</v>
      </c>
      <c r="I25" s="98">
        <v>365</v>
      </c>
      <c r="J25" s="98">
        <v>365</v>
      </c>
    </row>
    <row r="26" spans="1:10" ht="24.75" customHeight="1" x14ac:dyDescent="0.25">
      <c r="A26" s="151">
        <v>51</v>
      </c>
      <c r="B26" s="152"/>
      <c r="C26" s="153" t="s">
        <v>88</v>
      </c>
      <c r="D26" s="153"/>
      <c r="E26" s="94">
        <f t="shared" ref="E26:J26" si="8">E27</f>
        <v>855.84</v>
      </c>
      <c r="F26" s="94">
        <f t="shared" si="8"/>
        <v>0</v>
      </c>
      <c r="G26" s="94">
        <f t="shared" si="8"/>
        <v>0</v>
      </c>
      <c r="H26" s="94">
        <f t="shared" si="8"/>
        <v>10516</v>
      </c>
      <c r="I26" s="94">
        <f t="shared" si="8"/>
        <v>10516</v>
      </c>
      <c r="J26" s="94">
        <f t="shared" si="8"/>
        <v>10516</v>
      </c>
    </row>
    <row r="27" spans="1:10" x14ac:dyDescent="0.25">
      <c r="A27" s="154">
        <v>3</v>
      </c>
      <c r="B27" s="155"/>
      <c r="C27" s="156" t="s">
        <v>7</v>
      </c>
      <c r="D27" s="156"/>
      <c r="E27" s="97">
        <f t="shared" ref="E27:J27" si="9">E28+E37</f>
        <v>855.84</v>
      </c>
      <c r="F27" s="97">
        <f t="shared" si="9"/>
        <v>0</v>
      </c>
      <c r="G27" s="97">
        <f t="shared" si="9"/>
        <v>0</v>
      </c>
      <c r="H27" s="97">
        <f t="shared" si="9"/>
        <v>10516</v>
      </c>
      <c r="I27" s="97">
        <f t="shared" si="9"/>
        <v>10516</v>
      </c>
      <c r="J27" s="97">
        <f t="shared" si="9"/>
        <v>10516</v>
      </c>
    </row>
    <row r="28" spans="1:10" x14ac:dyDescent="0.25">
      <c r="A28" s="157">
        <v>32</v>
      </c>
      <c r="B28" s="158"/>
      <c r="C28" s="159" t="s">
        <v>16</v>
      </c>
      <c r="D28" s="159"/>
      <c r="E28" s="100">
        <f t="shared" ref="E28:J28" si="10">E29+E31+E34</f>
        <v>855.84</v>
      </c>
      <c r="F28" s="100">
        <f t="shared" si="10"/>
        <v>0</v>
      </c>
      <c r="G28" s="100">
        <f t="shared" si="10"/>
        <v>0</v>
      </c>
      <c r="H28" s="100">
        <f t="shared" si="10"/>
        <v>10516</v>
      </c>
      <c r="I28" s="100">
        <f t="shared" si="10"/>
        <v>10516</v>
      </c>
      <c r="J28" s="100">
        <f t="shared" si="10"/>
        <v>10516</v>
      </c>
    </row>
    <row r="29" spans="1:10" x14ac:dyDescent="0.25">
      <c r="A29" s="160">
        <v>329</v>
      </c>
      <c r="B29" s="161"/>
      <c r="C29" s="162" t="s">
        <v>68</v>
      </c>
      <c r="D29" s="162"/>
      <c r="E29" s="103">
        <f t="shared" ref="E29:J29" si="11">SUM(E30:E31)</f>
        <v>855.84</v>
      </c>
      <c r="F29" s="103">
        <f t="shared" si="11"/>
        <v>0</v>
      </c>
      <c r="G29" s="103">
        <f t="shared" si="11"/>
        <v>0</v>
      </c>
      <c r="H29" s="103">
        <f t="shared" si="11"/>
        <v>10516</v>
      </c>
      <c r="I29" s="103">
        <f t="shared" si="11"/>
        <v>10516</v>
      </c>
      <c r="J29" s="103">
        <f t="shared" si="11"/>
        <v>10516</v>
      </c>
    </row>
    <row r="30" spans="1:10" ht="36.75" customHeight="1" x14ac:dyDescent="0.25">
      <c r="A30" s="163">
        <v>32914</v>
      </c>
      <c r="B30" s="164"/>
      <c r="C30" s="156" t="s">
        <v>77</v>
      </c>
      <c r="D30" s="156"/>
      <c r="E30" s="97">
        <v>855.84</v>
      </c>
      <c r="F30" s="98">
        <v>0</v>
      </c>
      <c r="G30" s="99">
        <v>0</v>
      </c>
      <c r="H30" s="98">
        <v>10516</v>
      </c>
      <c r="I30" s="98">
        <v>10516</v>
      </c>
      <c r="J30" s="98">
        <v>10516</v>
      </c>
    </row>
    <row r="32" spans="1:10" x14ac:dyDescent="0.25">
      <c r="E32" s="56"/>
    </row>
    <row r="33" spans="5:7" x14ac:dyDescent="0.25">
      <c r="E33" s="56"/>
      <c r="G33" s="56"/>
    </row>
  </sheetData>
  <mergeCells count="53">
    <mergeCell ref="A29:B29"/>
    <mergeCell ref="C29:D29"/>
    <mergeCell ref="A30:B30"/>
    <mergeCell ref="C30:D30"/>
    <mergeCell ref="A21:B21"/>
    <mergeCell ref="C21:D21"/>
    <mergeCell ref="A22:B22"/>
    <mergeCell ref="C22:D22"/>
    <mergeCell ref="A23:B23"/>
    <mergeCell ref="C23:D23"/>
    <mergeCell ref="A24:B24"/>
    <mergeCell ref="C24:D24"/>
    <mergeCell ref="A26:B26"/>
    <mergeCell ref="C26:D26"/>
    <mergeCell ref="A27:B27"/>
    <mergeCell ref="C27:D27"/>
    <mergeCell ref="A28:B28"/>
    <mergeCell ref="C28:D28"/>
    <mergeCell ref="A19:B19"/>
    <mergeCell ref="C19:D19"/>
    <mergeCell ref="A20:B20"/>
    <mergeCell ref="C20:D20"/>
    <mergeCell ref="A25:B25"/>
    <mergeCell ref="C25:D25"/>
    <mergeCell ref="A16:B16"/>
    <mergeCell ref="C16:D16"/>
    <mergeCell ref="A17:B17"/>
    <mergeCell ref="C17:D17"/>
    <mergeCell ref="A18:B18"/>
    <mergeCell ref="C18:D18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A7:B7"/>
    <mergeCell ref="C7:D7"/>
    <mergeCell ref="A8:B8"/>
    <mergeCell ref="C8:D8"/>
    <mergeCell ref="A9:B9"/>
    <mergeCell ref="C9:D9"/>
    <mergeCell ref="A2:J2"/>
    <mergeCell ref="A4:B4"/>
    <mergeCell ref="C4:D4"/>
    <mergeCell ref="A6:B6"/>
    <mergeCell ref="C6:D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POSEBNI DIO-DETALJNO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Antonio Razum</cp:lastModifiedBy>
  <cp:lastPrinted>2025-10-13T10:21:09Z</cp:lastPrinted>
  <dcterms:created xsi:type="dcterms:W3CDTF">2022-08-12T12:51:27Z</dcterms:created>
  <dcterms:modified xsi:type="dcterms:W3CDTF">2025-10-15T12:16:38Z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- OSFI 02555 Financijski plan 2024-2026.xlsx</vt:lpwstr>
  </property>
</Properties>
</file>